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595" windowHeight="9465" activeTab="5"/>
  </bookViews>
  <sheets>
    <sheet name="datos" sheetId="1" r:id="rId1"/>
    <sheet name="TABLA" sheetId="2" r:id="rId2"/>
    <sheet name="cuadro 1" sheetId="3" r:id="rId3"/>
    <sheet name="cuadro 2" sheetId="4" r:id="rId4"/>
    <sheet name="cuadro 3" sheetId="5" r:id="rId5"/>
    <sheet name="Hoja1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<sst xmlns="http://schemas.openxmlformats.org/spreadsheetml/2006/main" count="638" uniqueCount="276">
  <si>
    <t>zone</t>
  </si>
  <si>
    <t>COUNTRY</t>
  </si>
  <si>
    <t>Arab States</t>
  </si>
  <si>
    <t>Iraq</t>
  </si>
  <si>
    <t>Sudan</t>
  </si>
  <si>
    <t>Occupied Palestinian Territory</t>
  </si>
  <si>
    <t>Libyan Arab Jamahiriya</t>
  </si>
  <si>
    <t>Lebanon</t>
  </si>
  <si>
    <t>Bahrain</t>
  </si>
  <si>
    <t>Egypt</t>
  </si>
  <si>
    <t>Kuwait</t>
  </si>
  <si>
    <t>Mauritania</t>
  </si>
  <si>
    <t>Yemen</t>
  </si>
  <si>
    <t>Syrian Arab Republic</t>
  </si>
  <si>
    <t>Saudi Arabia</t>
  </si>
  <si>
    <t>Qatar</t>
  </si>
  <si>
    <t>Algeria</t>
  </si>
  <si>
    <t>Jordan</t>
  </si>
  <si>
    <t>Tunisia</t>
  </si>
  <si>
    <t>Djibouti</t>
  </si>
  <si>
    <t>United Arab Emirates</t>
  </si>
  <si>
    <t>Morocco</t>
  </si>
  <si>
    <t>Oman</t>
  </si>
  <si>
    <t>Central and Eastern Europe</t>
  </si>
  <si>
    <t>Montenegro</t>
  </si>
  <si>
    <t>Turkey</t>
  </si>
  <si>
    <t>Bosnia and Herzegovina</t>
  </si>
  <si>
    <t>Albania</t>
  </si>
  <si>
    <t>Belarus</t>
  </si>
  <si>
    <t>Serbia</t>
  </si>
  <si>
    <t>Czech Republic</t>
  </si>
  <si>
    <t>Bulgaria</t>
  </si>
  <si>
    <t>Croatia</t>
  </si>
  <si>
    <t>Hungary</t>
  </si>
  <si>
    <t>Slovakia</t>
  </si>
  <si>
    <t>Poland</t>
  </si>
  <si>
    <t>Romania</t>
  </si>
  <si>
    <t>Slovenia</t>
  </si>
  <si>
    <t>Russian Federation</t>
  </si>
  <si>
    <t>Lithuania</t>
  </si>
  <si>
    <t>Estonia</t>
  </si>
  <si>
    <t>Latvia</t>
  </si>
  <si>
    <t>The former Yugoslav Republic of Macedonia</t>
  </si>
  <si>
    <t>Ukraine</t>
  </si>
  <si>
    <t>Republic of Moldova</t>
  </si>
  <si>
    <t>Central Asia</t>
  </si>
  <si>
    <t>Turkmenistan</t>
  </si>
  <si>
    <t>Uzbekistan</t>
  </si>
  <si>
    <t>Georgia</t>
  </si>
  <si>
    <t>Azerbaijan</t>
  </si>
  <si>
    <t>Kazakhstan</t>
  </si>
  <si>
    <t>Mongolia</t>
  </si>
  <si>
    <t>Armenia</t>
  </si>
  <si>
    <t>Tajikistan</t>
  </si>
  <si>
    <t>Kyrgyzstan</t>
  </si>
  <si>
    <t>East Asia and the Pacific</t>
  </si>
  <si>
    <t>Micronesia (Federated States of)</t>
  </si>
  <si>
    <t>Tuvalu</t>
  </si>
  <si>
    <t>Papua New Guinea</t>
  </si>
  <si>
    <t>Solomon Islands</t>
  </si>
  <si>
    <t>Kiribati</t>
  </si>
  <si>
    <t>Palau</t>
  </si>
  <si>
    <t>Democratic People's Republic of Korea</t>
  </si>
  <si>
    <t>Nauru</t>
  </si>
  <si>
    <t>Brunei Darussalam</t>
  </si>
  <si>
    <t>Japan</t>
  </si>
  <si>
    <t>Niue</t>
  </si>
  <si>
    <t>Singapore</t>
  </si>
  <si>
    <t>Lao People's Democratic Republic</t>
  </si>
  <si>
    <t>Cambodia</t>
  </si>
  <si>
    <t>China</t>
  </si>
  <si>
    <t>Cook Islands</t>
  </si>
  <si>
    <t>Samoa</t>
  </si>
  <si>
    <t>Tonga</t>
  </si>
  <si>
    <t>China, Macao Special Administrative Region</t>
  </si>
  <si>
    <t>Australia</t>
  </si>
  <si>
    <t>Fiji</t>
  </si>
  <si>
    <t>Tokelau</t>
  </si>
  <si>
    <t>Republic of Korea</t>
  </si>
  <si>
    <t>Timor-Leste</t>
  </si>
  <si>
    <t>Marshall Islands</t>
  </si>
  <si>
    <t>Philippines</t>
  </si>
  <si>
    <t>Myanmar</t>
  </si>
  <si>
    <t>Malaysia</t>
  </si>
  <si>
    <t>Indonesia</t>
  </si>
  <si>
    <t>New Zealand</t>
  </si>
  <si>
    <t>Viet Nam</t>
  </si>
  <si>
    <t>Vanuatu</t>
  </si>
  <si>
    <t>China, Hong Kong Special Administrative Region</t>
  </si>
  <si>
    <t>Thailand</t>
  </si>
  <si>
    <t>Latin America and the Caribbean</t>
  </si>
  <si>
    <t>Honduras</t>
  </si>
  <si>
    <t>Guatemala</t>
  </si>
  <si>
    <t>Suriname</t>
  </si>
  <si>
    <t>Haiti</t>
  </si>
  <si>
    <t>Cayman Islands</t>
  </si>
  <si>
    <t>Puerto Rico</t>
  </si>
  <si>
    <t>Antigua and Barbuda</t>
  </si>
  <si>
    <t>Ecuador</t>
  </si>
  <si>
    <t>Jamaica</t>
  </si>
  <si>
    <t>Panama</t>
  </si>
  <si>
    <t>Saint Lucia</t>
  </si>
  <si>
    <t>Anguilla</t>
  </si>
  <si>
    <t>Dominican Republic</t>
  </si>
  <si>
    <t>Dominica</t>
  </si>
  <si>
    <t>Uruguay</t>
  </si>
  <si>
    <t>Venezuela (Bolivarian Republic of)</t>
  </si>
  <si>
    <t>Turks and Caicos Islands</t>
  </si>
  <si>
    <t>Paraguay</t>
  </si>
  <si>
    <t>Saint Kitts and Nevis</t>
  </si>
  <si>
    <t>Netherlands Antilles</t>
  </si>
  <si>
    <t>Grenada</t>
  </si>
  <si>
    <t>El Salvador</t>
  </si>
  <si>
    <t>Guyana</t>
  </si>
  <si>
    <t>Bermuda</t>
  </si>
  <si>
    <t>Trinidad and Tobago</t>
  </si>
  <si>
    <t>Argentina</t>
  </si>
  <si>
    <t>Saint Vincent and the Grenadines</t>
  </si>
  <si>
    <t>Barbados</t>
  </si>
  <si>
    <t>British Virgin Islands</t>
  </si>
  <si>
    <t>Colombia</t>
  </si>
  <si>
    <t>Nicaragua</t>
  </si>
  <si>
    <t>Brazil</t>
  </si>
  <si>
    <t>Cuba</t>
  </si>
  <si>
    <t>Bolivia (Plurinational State of)</t>
  </si>
  <si>
    <t>Chile</t>
  </si>
  <si>
    <t>Belize</t>
  </si>
  <si>
    <t>Aruba</t>
  </si>
  <si>
    <t>Bahamas</t>
  </si>
  <si>
    <t>Peru</t>
  </si>
  <si>
    <t>Mexico</t>
  </si>
  <si>
    <t>Costa Rica</t>
  </si>
  <si>
    <t>Montserrat</t>
  </si>
  <si>
    <t>North America and Western Europe</t>
  </si>
  <si>
    <t>Holy See</t>
  </si>
  <si>
    <t>San Marino</t>
  </si>
  <si>
    <t>Andorra</t>
  </si>
  <si>
    <t>Gibraltar</t>
  </si>
  <si>
    <t>Liechtenstein</t>
  </si>
  <si>
    <t>Monaco</t>
  </si>
  <si>
    <t>Italy</t>
  </si>
  <si>
    <t>Greece</t>
  </si>
  <si>
    <t>Cyprus</t>
  </si>
  <si>
    <t>Luxembourg</t>
  </si>
  <si>
    <t>Germany</t>
  </si>
  <si>
    <t>France</t>
  </si>
  <si>
    <t>Austria</t>
  </si>
  <si>
    <t>Spain</t>
  </si>
  <si>
    <t>Portugal</t>
  </si>
  <si>
    <t>United Kingdom of Great Britain and Northern Ireland</t>
  </si>
  <si>
    <t>Netherlands</t>
  </si>
  <si>
    <t>Belgium</t>
  </si>
  <si>
    <t>Finland</t>
  </si>
  <si>
    <t>Canada</t>
  </si>
  <si>
    <t>Sweden</t>
  </si>
  <si>
    <t>Israel</t>
  </si>
  <si>
    <t>Ireland</t>
  </si>
  <si>
    <t>United States of America</t>
  </si>
  <si>
    <t>Malta</t>
  </si>
  <si>
    <t>Denmark</t>
  </si>
  <si>
    <t>Switzerland</t>
  </si>
  <si>
    <t>Norway</t>
  </si>
  <si>
    <t>Iceland</t>
  </si>
  <si>
    <t>South and West Asia</t>
  </si>
  <si>
    <t>Afghanistan</t>
  </si>
  <si>
    <t>Sri Lanka</t>
  </si>
  <si>
    <t>India</t>
  </si>
  <si>
    <t>Pakistan</t>
  </si>
  <si>
    <t>Maldives</t>
  </si>
  <si>
    <t>Bangladesh</t>
  </si>
  <si>
    <t>Bhutan</t>
  </si>
  <si>
    <t>Nepal</t>
  </si>
  <si>
    <t>Iran (Islamic Republic of)</t>
  </si>
  <si>
    <t>Sub-Saharan Africa</t>
  </si>
  <si>
    <t>Gabon</t>
  </si>
  <si>
    <t>Somalia</t>
  </si>
  <si>
    <t>Ghana</t>
  </si>
  <si>
    <t>Eritrea</t>
  </si>
  <si>
    <t>Sao Tome and Principe</t>
  </si>
  <si>
    <t>Zimbabwe</t>
  </si>
  <si>
    <t>Democratic Republic of the Congo</t>
  </si>
  <si>
    <t>Nigeria</t>
  </si>
  <si>
    <t>Equatorial Guinea</t>
  </si>
  <si>
    <t>Angola</t>
  </si>
  <si>
    <t>Congo</t>
  </si>
  <si>
    <t>Gambia</t>
  </si>
  <si>
    <t>Mauritius</t>
  </si>
  <si>
    <t>Central African Republic</t>
  </si>
  <si>
    <t>Guinea-Bissau</t>
  </si>
  <si>
    <t>Liberia</t>
  </si>
  <si>
    <t>Malawi</t>
  </si>
  <si>
    <t>Chad</t>
  </si>
  <si>
    <t>Seychelles</t>
  </si>
  <si>
    <t>Madagascar</t>
  </si>
  <si>
    <t>Cape Verde</t>
  </si>
  <si>
    <t>Zambia</t>
  </si>
  <si>
    <t>Uganda</t>
  </si>
  <si>
    <t>Benin</t>
  </si>
  <si>
    <t>Botswana</t>
  </si>
  <si>
    <t>Cameroon</t>
  </si>
  <si>
    <t>South Africa</t>
  </si>
  <si>
    <t>Kenya</t>
  </si>
  <si>
    <t>Togo</t>
  </si>
  <si>
    <t>Sierra Leone</t>
  </si>
  <si>
    <t>Senegal</t>
  </si>
  <si>
    <t>Guinea</t>
  </si>
  <si>
    <t>Niger</t>
  </si>
  <si>
    <t>Rwanda</t>
  </si>
  <si>
    <t>Mozambique</t>
  </si>
  <si>
    <t>Swaziland</t>
  </si>
  <si>
    <t>Burkina Faso</t>
  </si>
  <si>
    <t>Mali</t>
  </si>
  <si>
    <t>Namibia</t>
  </si>
  <si>
    <t>Ethiopia</t>
  </si>
  <si>
    <t>Burundi</t>
  </si>
  <si>
    <t>Lesotho</t>
  </si>
  <si>
    <t>Comoros</t>
  </si>
  <si>
    <t>Côte d'Ivoire</t>
  </si>
  <si>
    <t>United Republic of Tanzania</t>
  </si>
  <si>
    <t>id</t>
  </si>
  <si>
    <t>Fuente: elaborado en base a datos de la tabla 19 "Finance indicators by ISCED levels" del Unesco Institue of Statistics, UIS. http://stats.uis.unesco.org/unesco/TableViewer/tableView.aspx?ReportId=172 (útimo acceso 22/02/2011)</t>
  </si>
  <si>
    <t>solo se toma para el análisis información del periodo 2005 - 2010</t>
  </si>
  <si>
    <t>Public expenditure on education as % of GDP</t>
  </si>
  <si>
    <t xml:space="preserve"> %GDP</t>
  </si>
  <si>
    <t xml:space="preserve"> %GDP año</t>
  </si>
  <si>
    <t xml:space="preserve"> %Gov</t>
  </si>
  <si>
    <t xml:space="preserve"> %Gov año</t>
  </si>
  <si>
    <t>diferencia años</t>
  </si>
  <si>
    <t>x</t>
  </si>
  <si>
    <t>filtro GDP</t>
  </si>
  <si>
    <t>GDP = PBI</t>
  </si>
  <si>
    <t>Filtro Gov</t>
  </si>
  <si>
    <t>prespupuesto</t>
  </si>
  <si>
    <t>ED/PBI</t>
  </si>
  <si>
    <t>ED/PPTO</t>
  </si>
  <si>
    <t>PPTO/PBI</t>
  </si>
  <si>
    <t>Rótulos de fila</t>
  </si>
  <si>
    <t>Total general</t>
  </si>
  <si>
    <t>&gt;5.5</t>
  </si>
  <si>
    <t>N</t>
  </si>
  <si>
    <t>c</t>
  </si>
  <si>
    <t>&lt;=5.5</t>
  </si>
  <si>
    <t xml:space="preserve">Total </t>
  </si>
  <si>
    <t>Zone</t>
  </si>
  <si>
    <t>Public expenditure on education as % of total government expenditure</t>
  </si>
  <si>
    <t>(Todas)</t>
  </si>
  <si>
    <t>10-15</t>
  </si>
  <si>
    <t>&gt;15</t>
  </si>
  <si>
    <t xml:space="preserve">&lt;= 10 </t>
  </si>
  <si>
    <t>&lt;5 o (en blanco)</t>
  </si>
  <si>
    <t>5-10</t>
  </si>
  <si>
    <t>15-20</t>
  </si>
  <si>
    <t>20-25</t>
  </si>
  <si>
    <t>25-30</t>
  </si>
  <si>
    <t>&gt;30</t>
  </si>
  <si>
    <t>1-3.25</t>
  </si>
  <si>
    <t>3.25-5.5</t>
  </si>
  <si>
    <t>%</t>
  </si>
  <si>
    <t>PE/PBI %</t>
  </si>
  <si>
    <t>PE/PR %</t>
  </si>
  <si>
    <t>PR/PBI %</t>
  </si>
  <si>
    <t>Relación Presupuesto Educación (PE), Presupuesto de la República (PR) y Producto Bruto Interno (PBI)</t>
  </si>
  <si>
    <t>N. países</t>
  </si>
  <si>
    <t>Frecuencia de países según participación de Educación (PE) en el Presupuesto de la República</t>
  </si>
  <si>
    <t>PBI</t>
  </si>
  <si>
    <t>Presupuesto educación</t>
  </si>
  <si>
    <t>Presupuesto respecto a base</t>
  </si>
  <si>
    <t>a</t>
  </si>
  <si>
    <t>%pe</t>
  </si>
  <si>
    <t>PE</t>
  </si>
  <si>
    <t>a*%pe</t>
  </si>
  <si>
    <t>&lt; base</t>
  </si>
  <si>
    <t>Participación presupuesto educación en PBI</t>
  </si>
  <si>
    <t>NA</t>
  </si>
  <si>
    <t>b</t>
  </si>
  <si>
    <t>(100/b)*a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</si>
</sst>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 * #,##0.0_ ;_ * \-#,##0.0_ ;_ * &quot;-&quot;??_ ;_ @_ "/>
    <numFmt numFmtId="171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4" tint="0.39998000860214233"/>
      </top>
      <bottom style="thin"/>
    </border>
    <border>
      <left style="thin"/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 style="thin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4" tint="0.3999800086021423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/>
    </border>
    <border>
      <left>
        <color indexed="63"/>
      </left>
      <right style="thin"/>
      <top style="thin">
        <color theme="4" tint="0.3999800086021423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4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33" borderId="10" xfId="0" applyFont="1" applyFill="1" applyBorder="1" applyAlignment="1">
      <alignment/>
    </xf>
    <xf numFmtId="0" fontId="43" fillId="33" borderId="11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left"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NumberFormat="1" applyFont="1" applyAlignment="1">
      <alignment/>
    </xf>
    <xf numFmtId="0" fontId="46" fillId="33" borderId="11" xfId="0" applyFont="1" applyFill="1" applyBorder="1" applyAlignment="1">
      <alignment horizontal="left"/>
    </xf>
    <xf numFmtId="0" fontId="46" fillId="33" borderId="11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46" fillId="33" borderId="13" xfId="0" applyFont="1" applyFill="1" applyBorder="1" applyAlignment="1">
      <alignment/>
    </xf>
    <xf numFmtId="0" fontId="47" fillId="0" borderId="14" xfId="0" applyFont="1" applyBorder="1" applyAlignment="1">
      <alignment horizontal="left"/>
    </xf>
    <xf numFmtId="0" fontId="46" fillId="33" borderId="15" xfId="0" applyFont="1" applyFill="1" applyBorder="1" applyAlignment="1">
      <alignment horizontal="left"/>
    </xf>
    <xf numFmtId="0" fontId="46" fillId="33" borderId="16" xfId="0" applyFont="1" applyFill="1" applyBorder="1" applyAlignment="1">
      <alignment horizontal="right"/>
    </xf>
    <xf numFmtId="0" fontId="46" fillId="33" borderId="17" xfId="0" applyFont="1" applyFill="1" applyBorder="1" applyAlignment="1">
      <alignment/>
    </xf>
    <xf numFmtId="0" fontId="47" fillId="0" borderId="18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6" fillId="33" borderId="20" xfId="0" applyFont="1" applyFill="1" applyBorder="1" applyAlignment="1">
      <alignment horizontal="left"/>
    </xf>
    <xf numFmtId="0" fontId="46" fillId="33" borderId="21" xfId="0" applyFont="1" applyFill="1" applyBorder="1" applyAlignment="1">
      <alignment horizontal="left"/>
    </xf>
    <xf numFmtId="0" fontId="46" fillId="33" borderId="2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7" fillId="4" borderId="0" xfId="0" applyFont="1" applyFill="1" applyAlignment="1">
      <alignment/>
    </xf>
    <xf numFmtId="0" fontId="47" fillId="0" borderId="0" xfId="0" applyFont="1" applyAlignment="1">
      <alignment horizontal="right"/>
    </xf>
    <xf numFmtId="9" fontId="47" fillId="0" borderId="0" xfId="54" applyFont="1" applyAlignment="1">
      <alignment/>
    </xf>
    <xf numFmtId="9" fontId="47" fillId="4" borderId="0" xfId="54" applyFont="1" applyFill="1" applyAlignment="1">
      <alignment/>
    </xf>
    <xf numFmtId="9" fontId="47" fillId="0" borderId="0" xfId="54" applyFont="1" applyAlignment="1">
      <alignment horizontal="right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47" fillId="34" borderId="24" xfId="0" applyFont="1" applyFill="1" applyBorder="1" applyAlignment="1">
      <alignment wrapText="1"/>
    </xf>
    <xf numFmtId="0" fontId="47" fillId="0" borderId="25" xfId="0" applyFont="1" applyBorder="1" applyAlignment="1">
      <alignment wrapText="1"/>
    </xf>
    <xf numFmtId="0" fontId="47" fillId="0" borderId="0" xfId="0" applyFont="1" applyAlignment="1">
      <alignment wrapText="1"/>
    </xf>
    <xf numFmtId="0" fontId="46" fillId="0" borderId="1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0" xfId="0" applyFont="1" applyAlignment="1">
      <alignment horizontal="center"/>
    </xf>
    <xf numFmtId="170" fontId="47" fillId="35" borderId="18" xfId="48" applyNumberFormat="1" applyFont="1" applyFill="1" applyBorder="1" applyAlignment="1">
      <alignment/>
    </xf>
    <xf numFmtId="171" fontId="47" fillId="35" borderId="0" xfId="54" applyNumberFormat="1" applyFont="1" applyFill="1" applyBorder="1" applyAlignment="1">
      <alignment/>
    </xf>
    <xf numFmtId="170" fontId="47" fillId="35" borderId="0" xfId="48" applyNumberFormat="1" applyFont="1" applyFill="1" applyBorder="1" applyAlignment="1">
      <alignment/>
    </xf>
    <xf numFmtId="171" fontId="47" fillId="35" borderId="19" xfId="54" applyNumberFormat="1" applyFont="1" applyFill="1" applyBorder="1" applyAlignment="1">
      <alignment/>
    </xf>
    <xf numFmtId="170" fontId="47" fillId="36" borderId="18" xfId="48" applyNumberFormat="1" applyFont="1" applyFill="1" applyBorder="1" applyAlignment="1">
      <alignment/>
    </xf>
    <xf numFmtId="171" fontId="47" fillId="36" borderId="0" xfId="54" applyNumberFormat="1" applyFont="1" applyFill="1" applyBorder="1" applyAlignment="1">
      <alignment/>
    </xf>
    <xf numFmtId="170" fontId="47" fillId="36" borderId="0" xfId="48" applyNumberFormat="1" applyFont="1" applyFill="1" applyBorder="1" applyAlignment="1">
      <alignment/>
    </xf>
    <xf numFmtId="171" fontId="47" fillId="36" borderId="19" xfId="54" applyNumberFormat="1" applyFont="1" applyFill="1" applyBorder="1" applyAlignment="1">
      <alignment/>
    </xf>
    <xf numFmtId="170" fontId="47" fillId="0" borderId="18" xfId="48" applyNumberFormat="1" applyFont="1" applyBorder="1" applyAlignment="1">
      <alignment/>
    </xf>
    <xf numFmtId="171" fontId="47" fillId="0" borderId="0" xfId="54" applyNumberFormat="1" applyFont="1" applyBorder="1" applyAlignment="1">
      <alignment/>
    </xf>
    <xf numFmtId="170" fontId="47" fillId="34" borderId="0" xfId="48" applyNumberFormat="1" applyFont="1" applyFill="1" applyBorder="1" applyAlignment="1">
      <alignment/>
    </xf>
    <xf numFmtId="171" fontId="47" fillId="0" borderId="19" xfId="54" applyNumberFormat="1" applyFont="1" applyBorder="1" applyAlignment="1">
      <alignment/>
    </xf>
    <xf numFmtId="170" fontId="47" fillId="36" borderId="23" xfId="48" applyNumberFormat="1" applyFont="1" applyFill="1" applyBorder="1" applyAlignment="1">
      <alignment/>
    </xf>
    <xf numFmtId="171" fontId="47" fillId="36" borderId="24" xfId="54" applyNumberFormat="1" applyFont="1" applyFill="1" applyBorder="1" applyAlignment="1">
      <alignment/>
    </xf>
    <xf numFmtId="170" fontId="47" fillId="36" borderId="24" xfId="48" applyNumberFormat="1" applyFont="1" applyFill="1" applyBorder="1" applyAlignment="1">
      <alignment/>
    </xf>
    <xf numFmtId="171" fontId="47" fillId="36" borderId="25" xfId="54" applyNumberFormat="1" applyFont="1" applyFill="1" applyBorder="1" applyAlignment="1">
      <alignment/>
    </xf>
    <xf numFmtId="170" fontId="46" fillId="35" borderId="18" xfId="48" applyNumberFormat="1" applyFont="1" applyFill="1" applyBorder="1" applyAlignment="1">
      <alignment/>
    </xf>
    <xf numFmtId="171" fontId="46" fillId="35" borderId="0" xfId="0" applyNumberFormat="1" applyFont="1" applyFill="1" applyBorder="1" applyAlignment="1">
      <alignment/>
    </xf>
    <xf numFmtId="170" fontId="46" fillId="35" borderId="0" xfId="48" applyNumberFormat="1" applyFont="1" applyFill="1" applyBorder="1" applyAlignment="1">
      <alignment/>
    </xf>
    <xf numFmtId="171" fontId="46" fillId="35" borderId="19" xfId="0" applyNumberFormat="1" applyFont="1" applyFill="1" applyBorder="1" applyAlignment="1">
      <alignment/>
    </xf>
    <xf numFmtId="0" fontId="46" fillId="0" borderId="0" xfId="0" applyFont="1" applyAlignment="1">
      <alignment/>
    </xf>
    <xf numFmtId="170" fontId="47" fillId="0" borderId="26" xfId="48" applyNumberFormat="1" applyFont="1" applyBorder="1" applyAlignment="1">
      <alignment/>
    </xf>
    <xf numFmtId="171" fontId="47" fillId="0" borderId="27" xfId="54" applyNumberFormat="1" applyFont="1" applyBorder="1" applyAlignment="1">
      <alignment/>
    </xf>
    <xf numFmtId="170" fontId="47" fillId="34" borderId="27" xfId="48" applyNumberFormat="1" applyFont="1" applyFill="1" applyBorder="1" applyAlignment="1">
      <alignment/>
    </xf>
    <xf numFmtId="171" fontId="47" fillId="0" borderId="28" xfId="54" applyNumberFormat="1" applyFont="1" applyBorder="1" applyAlignment="1">
      <alignment/>
    </xf>
    <xf numFmtId="170" fontId="47" fillId="35" borderId="26" xfId="48" applyNumberFormat="1" applyFont="1" applyFill="1" applyBorder="1" applyAlignment="1">
      <alignment/>
    </xf>
    <xf numFmtId="171" fontId="47" fillId="35" borderId="27" xfId="54" applyNumberFormat="1" applyFont="1" applyFill="1" applyBorder="1" applyAlignment="1">
      <alignment/>
    </xf>
    <xf numFmtId="170" fontId="47" fillId="35" borderId="27" xfId="48" applyNumberFormat="1" applyFont="1" applyFill="1" applyBorder="1" applyAlignment="1">
      <alignment/>
    </xf>
    <xf numFmtId="171" fontId="47" fillId="35" borderId="28" xfId="54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6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center"/>
    </xf>
    <xf numFmtId="9" fontId="46" fillId="33" borderId="11" xfId="54" applyFont="1" applyFill="1" applyBorder="1" applyAlignment="1">
      <alignment horizontal="right"/>
    </xf>
    <xf numFmtId="2" fontId="47" fillId="0" borderId="0" xfId="0" applyNumberFormat="1" applyFont="1" applyAlignment="1">
      <alignment/>
    </xf>
    <xf numFmtId="2" fontId="47" fillId="4" borderId="0" xfId="0" applyNumberFormat="1" applyFont="1" applyFill="1" applyAlignment="1">
      <alignment/>
    </xf>
    <xf numFmtId="2" fontId="47" fillId="0" borderId="0" xfId="0" applyNumberFormat="1" applyFont="1" applyAlignment="1">
      <alignment horizontal="right"/>
    </xf>
    <xf numFmtId="0" fontId="44" fillId="0" borderId="1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[0]TABLA!Tabla dinámica3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 1-3.25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&lt;5 o (en blanco)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&gt;30</c:v>
              </c:pt>
              <c:pt idx="7">
                <c:v>Total general</c:v>
              </c:pt>
            </c:strLit>
          </c:cat>
          <c:val>
            <c:numLit>
              <c:ptCount val="8"/>
              <c:pt idx="0">
                <c:v>5</c:v>
              </c:pt>
              <c:pt idx="1">
                <c:v>5</c:v>
              </c:pt>
              <c:pt idx="2">
                <c:v>20</c:v>
              </c:pt>
              <c:pt idx="3">
                <c:v>3</c:v>
              </c:pt>
              <c:pt idx="4">
                <c:v>2</c:v>
              </c:pt>
              <c:pt idx="7">
                <c:v>35</c:v>
              </c:pt>
            </c:numLit>
          </c:val>
        </c:ser>
        <c:ser>
          <c:idx val="1"/>
          <c:order val="1"/>
          <c:tx>
            <c:v>c 3.25-5.5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&lt;5 o (en blanco)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&gt;30</c:v>
              </c:pt>
              <c:pt idx="7">
                <c:v>Total general</c:v>
              </c:pt>
            </c:strLit>
          </c:cat>
          <c:val>
            <c:numLit>
              <c:ptCount val="8"/>
              <c:pt idx="0">
                <c:v>1</c:v>
              </c:pt>
              <c:pt idx="1">
                <c:v>10</c:v>
              </c:pt>
              <c:pt idx="2">
                <c:v>32</c:v>
              </c:pt>
              <c:pt idx="3">
                <c:v>20</c:v>
              </c:pt>
              <c:pt idx="4">
                <c:v>11</c:v>
              </c:pt>
              <c:pt idx="5">
                <c:v>2</c:v>
              </c:pt>
              <c:pt idx="6">
                <c:v>1</c:v>
              </c:pt>
              <c:pt idx="7">
                <c:v>77</c:v>
              </c:pt>
            </c:numLit>
          </c:val>
        </c:ser>
        <c:ser>
          <c:idx val="2"/>
          <c:order val="2"/>
          <c:tx>
            <c:v>c &gt;5.5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&lt;5 o (en blanco)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&gt;30</c:v>
              </c:pt>
              <c:pt idx="7">
                <c:v>Total general</c:v>
              </c:pt>
            </c:strLit>
          </c:cat>
          <c:val>
            <c:numLit>
              <c:ptCount val="8"/>
              <c:pt idx="1">
                <c:v>1</c:v>
              </c:pt>
              <c:pt idx="2">
                <c:v>13</c:v>
              </c:pt>
              <c:pt idx="3">
                <c:v>13</c:v>
              </c:pt>
              <c:pt idx="4">
                <c:v>8</c:v>
              </c:pt>
              <c:pt idx="5">
                <c:v>2</c:v>
              </c:pt>
              <c:pt idx="6">
                <c:v>2</c:v>
              </c:pt>
              <c:pt idx="7">
                <c:v>39</c:v>
              </c:pt>
            </c:numLit>
          </c:val>
        </c:ser>
        <c:overlap val="100"/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5899"/>
        <c:crosses val="autoZero"/>
        <c:auto val="0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49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</xdr:row>
      <xdr:rowOff>95250</xdr:rowOff>
    </xdr:from>
    <xdr:to>
      <xdr:col>14</xdr:col>
      <xdr:colOff>685800</xdr:colOff>
      <xdr:row>22</xdr:row>
      <xdr:rowOff>171450</xdr:rowOff>
    </xdr:to>
    <xdr:graphicFrame>
      <xdr:nvGraphicFramePr>
        <xdr:cNvPr id="1" name="1 Gráfico"/>
        <xdr:cNvGraphicFramePr/>
      </xdr:nvGraphicFramePr>
      <xdr:xfrm>
        <a:off x="3933825" y="1619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L158" sheet="datos"/>
  </cacheSource>
  <cacheFields count="11">
    <cacheField name="id">
      <sharedItems containsSemiMixedTypes="0" containsString="0" containsMixedTypes="0" containsNumber="1" containsInteger="1"/>
    </cacheField>
    <cacheField name="filtro GDP">
      <sharedItems containsSemiMixedTypes="0" containsString="0" containsMixedTypes="0" containsNumber="1" containsInteger="1"/>
    </cacheField>
    <cacheField name="Filtro Gov">
      <sharedItems containsMixedTypes="1" containsNumber="1" containsInteger="1"/>
    </cacheField>
    <cacheField name="zone">
      <sharedItems containsMixedTypes="0" count="8">
        <s v="Arab States"/>
        <s v="Central and Eastern Europe"/>
        <s v="Central Asia"/>
        <s v="East Asia and the Pacific"/>
        <s v="Latin America and the Caribbean"/>
        <s v="North America and Western Europe"/>
        <s v="South and West Asia"/>
        <s v="Sub-Saharan Africa"/>
      </sharedItems>
    </cacheField>
    <cacheField name="COUNTRY">
      <sharedItems containsMixedTypes="0"/>
    </cacheField>
    <cacheField name=" %GDP">
      <sharedItems containsSemiMixedTypes="0" containsString="0" containsMixedTypes="0" containsNumber="1" count="151">
        <n v="1.8143610159048"/>
        <n v="2.930899033441"/>
        <n v="3.76082635399218"/>
        <n v="3.76001356334506"/>
        <n v="3.9893567251462"/>
        <n v="5.15132627400651"/>
        <n v="4.85471081481481"/>
        <n v="5.62125056129322"/>
        <n v="3.27541727266431"/>
        <n v="4.33729886806122"/>
        <n v="7.06463256678363"/>
        <n v="8.40624912902391"/>
        <n v="1.16654434720908"/>
        <n v="5.5602010908146"/>
        <n v="3.90256270934916"/>
        <n v="2.86246902419839"/>
        <n v="4.53826507385785"/>
        <n v="4.74544853952561"/>
        <n v="4.19982123966895"/>
        <n v="4.13450199008072"/>
        <n v="4.07331659259291"/>
        <n v="5.18784904871994"/>
        <n v="3.61638282244793"/>
        <n v="4.91330813426657"/>
        <n v="4.27952219380926"/>
        <n v="5.19138579753429"/>
        <n v="3.86823077293323"/>
        <n v="4.66510792132491"/>
        <n v="4.84982475519387"/>
        <n v="5.0021231659944"/>
        <n v="5.28220653752926"/>
        <n v="9.5709773352261"/>
        <n v="3.23143425422066"/>
        <n v="2.83327886867752"/>
        <n v="2.83138645646771"/>
        <n v="5.59923530051685"/>
        <n v="3.0189407533155"/>
        <n v="3.47908448316381"/>
        <n v="5.9131853021327"/>
        <n v="3.45905533040526"/>
        <n v="3.01458083215007"/>
        <n v="2.26584632756993"/>
        <n v="1.59943453667032"/>
        <n v="5.74714562641738"/>
        <n v="2.15515360415111"/>
        <n v="4.45607045367704"/>
        <n v="4.22892369724814"/>
        <n v="16.8087813620072"/>
        <n v="2.69114791214167"/>
        <n v="4.54725918196212"/>
        <n v="3.53257246382335"/>
        <n v="6.13735460604318"/>
        <n v="5.34418971968246"/>
        <n v="4.78656290006526"/>
        <n v="4.48575378817243"/>
        <n v="4.70360103743124"/>
        <n v="3.19759658050624"/>
        <n v="6.16767346046261"/>
        <n v="3.800169478951"/>
        <n v="4.47276363882212"/>
        <n v="3.52018176369813"/>
        <n v="2.18813037843212"/>
        <n v="4.72819303283537"/>
        <n v="2.84786206785887"/>
        <n v="3.6885904612891"/>
        <n v="4.00230676040508"/>
        <n v="9.64880882030155"/>
        <n v="3.62600022609498"/>
        <n v="6.07381416829674"/>
        <n v="2.62241900420378"/>
        <n v="4.92687406861891"/>
        <n v="6.59074263593486"/>
        <n v="6.64971498030694"/>
        <n v="3.20901234567901"/>
        <n v="4.81306602570613"/>
        <n v="5.08438612219991"/>
        <n v="13.6334124341358"/>
        <n v="6.31361220121844"/>
        <n v="3.98750218000494"/>
        <n v="5.7493326645176"/>
        <n v="5.03819130434783"/>
        <n v="2.67763101958003"/>
        <n v="4.81451847311668"/>
        <n v="6.31585576225929"/>
        <n v="6.16487148381227"/>
        <n v="3.16329184815038"/>
        <n v="2.01775415360794"/>
        <n v="4.2873300198141"/>
        <n v="4.04260414941493"/>
        <n v="4.12743297763001"/>
        <n v="4.49510927901108"/>
        <n v="5.58994852486488"/>
        <n v="5.39771575641247"/>
        <n v="4.3462242930286"/>
        <n v="5.24909345919657"/>
        <n v="5.46765017854788"/>
        <n v="5.32085459222216"/>
        <n v="6.01955567190119"/>
        <n v="5.90930690151635"/>
        <n v="4.91813672732788"/>
        <n v="6.5551126065173"/>
        <n v="5.89656127461699"/>
        <n v="4.89727648302237"/>
        <n v="5.45093733370742"/>
        <n v="6.37905697439399"/>
        <n v="7.82889470420971"/>
        <n v="5.18232050716177"/>
        <n v="6.76039913594209"/>
        <n v="7.36057907639231"/>
        <n v="3.07980530817303"/>
        <n v="2.67980481079073"/>
        <n v="8.05796292852272"/>
        <n v="2.39080471447387"/>
        <n v="4.8047466688267"/>
        <n v="3.96249251310662"/>
        <n v="4.68491774940107"/>
        <n v="5.43676794762124"/>
        <n v="2.0108077154159"/>
        <n v="2.64607073092266"/>
        <n v="1.83576790108076"/>
        <n v="3.21270126311221"/>
        <n v="1.28821745479052"/>
        <n v="2.7730980861244"/>
        <n v="3.20255615215599"/>
        <n v="5.00971514414077"/>
        <n v="3.00152292878523"/>
        <n v="4.88102820299248"/>
        <n v="1.33950997539379"/>
        <n v="3.17532686429856"/>
        <n v="3.47635160452955"/>
        <n v="7.85336428029786"/>
        <n v="3.70480453736786"/>
        <n v="5.4445867302326"/>
        <n v="6.67931278619441"/>
        <n v="4.56042733140441"/>
        <n v="4.26452989843846"/>
        <n v="5.82749527834343"/>
        <n v="2.42522854544584"/>
        <n v="4.53696249752135"/>
        <n v="4.85973391370982"/>
        <n v="5.00683793065736"/>
        <n v="7.7843710119821"/>
        <n v="4.5914744696596"/>
        <n v="4.38274482109228"/>
        <n v="6.40903808805355"/>
        <n v="5.49295820886214"/>
        <n v="8.29808857582822"/>
        <n v="12.4056308193973"/>
        <n v="7.60851178905627"/>
        <n v="4.60300325236051"/>
        <n v="6.82807181053372"/>
      </sharedItems>
      <fieldGroup base="5">
        <rangePr groupBy="range" autoEnd="0" autoStart="0" startNum="1" endNum="5.5" groupInterval="2.25"/>
        <groupItems count="4">
          <s v="&lt;1"/>
          <s v="1-3.25"/>
          <s v="3.25-5.5"/>
          <s v="&gt;5.5"/>
        </groupItems>
      </fieldGroup>
    </cacheField>
    <cacheField name=" %GDP a?o">
      <sharedItems containsSemiMixedTypes="0" containsString="0" containsMixedTypes="0" containsNumber="1" containsInteger="1"/>
    </cacheField>
    <cacheField name=" %Gov">
      <sharedItems containsSemiMixedTypes="0" containsString="0" containsMixedTypes="0" containsNumber="1" count="15">
        <n v="7.2324109588263"/>
        <n v="11.7155641794532"/>
        <n v="11.930351082096"/>
        <n v="12.9277178665112"/>
        <n v="15.5794387400884"/>
        <n v="15.997282682473"/>
        <n v="16.7190295918367"/>
        <n v="19.2567140129483"/>
        <n v="19.5610588356943"/>
        <n v="20.2678701091481"/>
        <n v="22.4477715877437"/>
        <n v="22.8333638526125"/>
        <n v="23.3751161137441"/>
        <n v="25.708628623724"/>
        <n v="31.1127689577465"/>
      </sharedItems>
      <fieldGroup base="7">
        <rangePr groupBy="range" autoEnd="0" autoStart="0" startNum="5" endNum="30" groupInterval="5"/>
        <groupItems count="137">
          <s v="&lt;5 o (en blanco)"/>
          <s v="5-10"/>
          <s v="10-15"/>
          <s v="15-20"/>
          <s v="20-25"/>
          <s v="25-30"/>
          <s v="&gt;30"/>
          <m/>
          <n v="8.8973011333128"/>
          <n v="9.32505869980562"/>
          <n v="9.86948192913632"/>
          <n v="9.97397680662083"/>
          <n v="9.99168881662057"/>
          <n v="10.4358865124551"/>
          <n v="10.4518780633019"/>
          <n v="11.724409943808"/>
          <n v="11.7844979475455"/>
          <n v="12.7679379368443"/>
          <n v="12.9367564817887"/>
          <n v="13.3935648317883"/>
          <n v="13.9444854722404"/>
          <n v="13.9488745495368"/>
          <n v="20.220054184997"/>
          <n v="21.017501627497"/>
          <n v="7.7253258614025"/>
          <n v="9.09317079989167"/>
          <n v="12.0883529549498"/>
          <n v="14.6053682814211"/>
          <n v="14.9787013343845"/>
          <n v="18.7228750623872"/>
          <n v="18.9606838937197"/>
          <n v="9.37093581533681"/>
          <n v="11.6317779157028"/>
          <n v="12.2090612336785"/>
          <n v="12.3926061344449"/>
          <n v="13.3843740331622"/>
          <n v="14.0016632645347"/>
          <n v="14.0087565515174"/>
          <n v="14.7589676050361"/>
          <n v="15.5199060131714"/>
          <n v="15.8824028822584"/>
          <n v="18.2401101538773"/>
          <n v="18.6963382797413"/>
          <n v="19.6659509326845"/>
          <n v="19.7934733570605"/>
          <n v="23.7075365581776"/>
          <n v="24.0781247199211"/>
          <n v="25.7153604156627"/>
          <n v="8.75951647797575"/>
          <n v="8.94993640548339"/>
          <n v="10.2673905144588"/>
          <n v="10.6635515008511"/>
          <n v="11.0222500223394"/>
          <n v="11.2800187464454"/>
          <n v="11.581102205161"/>
          <n v="11.92430743153"/>
          <n v="12.7087045803092"/>
          <n v="13.1188537615472"/>
          <n v="13.161511344418"/>
          <n v="13.3790773850143"/>
          <n v="13.5353935129649"/>
          <n v="13.8079211769802"/>
          <n v="14.2659506681562"/>
          <n v="14.6488364322893"/>
          <n v="14.9309152143009"/>
          <n v="16.0990734657746"/>
          <n v="17.4804779936282"/>
          <n v="18.0599999996671"/>
          <n v="18.223734639901"/>
          <n v="18.7137539834289"/>
          <n v="19.4985233767462"/>
          <n v="20.7413874912967"/>
          <n v="25.6126941280474"/>
          <n v="37.7011752252659"/>
          <n v="53.9989717655757"/>
          <n v="8.95954839427225"/>
          <n v="9.20348662704221"/>
          <n v="9.61706127122348"/>
          <n v="10.2817701290467"/>
          <n v="10.6907460234652"/>
          <n v="11.0572445982093"/>
          <n v="11.0851353479459"/>
          <n v="11.3415473072321"/>
          <n v="11.6594688463032"/>
          <n v="11.6902605806591"/>
          <n v="12.4410470347586"/>
          <n v="12.4846529597976"/>
          <n v="12.5522428054947"/>
          <n v="12.7274116300346"/>
          <n v="13.0748158670233"/>
          <n v="13.7533868204028"/>
          <n v="14.1322434337298"/>
          <n v="14.8604880272032"/>
          <n v="15.3900177733758"/>
          <n v="16.0868646464746"/>
          <n v="16.4722058736931"/>
          <n v="17.4138550499751"/>
          <n v="10.7376516231617"/>
          <n v="11.1509366782748"/>
          <n v="12.0335019478307"/>
          <n v="13.992580067758"/>
          <n v="17.1711739163556"/>
          <n v="19.4690334602284"/>
          <n v="20.9078777662151"/>
          <n v="6.35087784315431"/>
          <n v="8.09295619936839"/>
          <n v="11.3771390374332"/>
          <n v="11.7430835705363"/>
          <n v="12.058388008123"/>
          <n v="12.5599147777072"/>
          <n v="12.5792425727333"/>
          <n v="13.4318509068993"/>
          <n v="13.8341374187601"/>
          <n v="14.8013501263371"/>
          <n v="15.0395480444454"/>
          <n v="15.9236432879545"/>
          <n v="16.2330407645496"/>
          <n v="16.5986962652299"/>
          <n v="16.8638915674252"/>
          <n v="17.2127563500433"/>
          <n v="17.55544087194"/>
          <n v="18.0509962682853"/>
          <n v="19.0138609819667"/>
          <n v="19.2083856787491"/>
          <n v="19.2592108919686"/>
          <n v="20.4328161041229"/>
          <n v="21.045522948156"/>
          <n v="21.6480081577977"/>
          <n v="21.82606070111"/>
          <n v="22.2595648015304"/>
          <n v="22.398109662039"/>
          <n v="23.3272082425484"/>
          <n v="23.3732213035044"/>
          <n v="23.7177313008896"/>
          <n v="24.1230373020072"/>
          <n v="24.6076188720751"/>
          <n v="27.4596275676713"/>
        </groupItems>
      </fieldGroup>
    </cacheField>
    <cacheField name=" %Gov a?o">
      <sharedItems containsMixedTypes="1" containsNumber="1" containsInteger="1"/>
    </cacheField>
    <cacheField name="diferencia a?os">
      <sharedItems containsSemiMixedTypes="0" containsString="0" containsMixedTypes="0" containsNumber="1" containsInteger="1"/>
    </cacheField>
    <cacheField name="prespupuesto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4:E13" firstHeaderRow="1" firstDataRow="2" firstDataCol="1" rowPageCount="1" colPageCount="1"/>
  <pivotFields count="11">
    <pivotField showAll="0"/>
    <pivotField showAll="0"/>
    <pivotField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axis="axisCol" dataField="1" showAll="0">
      <items count="5">
        <item x="0"/>
        <item x="1"/>
        <item x="2"/>
        <item x="3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 v="1"/>
    </i>
    <i>
      <x v="2"/>
    </i>
    <i>
      <x v="3"/>
    </i>
    <i t="grand">
      <x/>
    </i>
  </colItems>
  <pageFields count="1">
    <pageField fld="3" hier="0"/>
  </pageFields>
  <dataFields count="1">
    <dataField name="N" fld="5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">
      <selection activeCell="E7" sqref="E7"/>
    </sheetView>
  </sheetViews>
  <sheetFormatPr defaultColWidth="11.421875" defaultRowHeight="15"/>
  <cols>
    <col min="2" max="2" width="4.00390625" style="0" bestFit="1" customWidth="1"/>
    <col min="3" max="4" width="7.57421875" style="0" customWidth="1"/>
    <col min="5" max="5" width="33.57421875" style="0" bestFit="1" customWidth="1"/>
    <col min="6" max="6" width="49.140625" style="0" bestFit="1" customWidth="1"/>
    <col min="7" max="7" width="12.57421875" style="0" bestFit="1" customWidth="1"/>
    <col min="9" max="9" width="12.57421875" style="0" bestFit="1" customWidth="1"/>
  </cols>
  <sheetData>
    <row r="1" spans="1:10" ht="29.25" customHeight="1">
      <c r="A1" s="83" t="s">
        <v>220</v>
      </c>
      <c r="B1" s="83"/>
      <c r="C1" s="83"/>
      <c r="D1" s="83"/>
      <c r="E1" s="83"/>
      <c r="F1" s="83"/>
      <c r="G1" s="83"/>
      <c r="H1" s="83"/>
      <c r="I1" s="83"/>
      <c r="J1" s="83"/>
    </row>
    <row r="2" spans="1:7" ht="15">
      <c r="A2" s="5" t="s">
        <v>221</v>
      </c>
      <c r="G2" t="s">
        <v>230</v>
      </c>
    </row>
    <row r="3" spans="7:9" ht="90">
      <c r="G3" s="6" t="s">
        <v>222</v>
      </c>
      <c r="I3" s="6" t="s">
        <v>244</v>
      </c>
    </row>
    <row r="4" spans="7:12" ht="15">
      <c r="G4" t="s">
        <v>233</v>
      </c>
      <c r="I4" t="s">
        <v>234</v>
      </c>
      <c r="L4" t="s">
        <v>235</v>
      </c>
    </row>
    <row r="6" spans="7:14" ht="15">
      <c r="G6">
        <v>6</v>
      </c>
      <c r="I6">
        <v>20</v>
      </c>
      <c r="L6">
        <f>(+G6/I6)*100</f>
        <v>30</v>
      </c>
      <c r="N6">
        <f>100/I6</f>
        <v>5</v>
      </c>
    </row>
    <row r="7" spans="2:12" ht="33" customHeight="1">
      <c r="B7" t="s">
        <v>219</v>
      </c>
      <c r="C7" s="6" t="s">
        <v>229</v>
      </c>
      <c r="D7" s="6" t="s">
        <v>231</v>
      </c>
      <c r="E7" s="1" t="s">
        <v>0</v>
      </c>
      <c r="F7" s="1" t="s">
        <v>1</v>
      </c>
      <c r="G7" s="1" t="s">
        <v>223</v>
      </c>
      <c r="H7" s="1" t="s">
        <v>224</v>
      </c>
      <c r="I7" s="1" t="s">
        <v>225</v>
      </c>
      <c r="J7" s="1" t="s">
        <v>226</v>
      </c>
      <c r="K7" s="4" t="s">
        <v>227</v>
      </c>
      <c r="L7" s="4" t="s">
        <v>232</v>
      </c>
    </row>
    <row r="8" spans="2:12" ht="15">
      <c r="B8">
        <v>5</v>
      </c>
      <c r="C8">
        <v>5</v>
      </c>
      <c r="D8">
        <v>5</v>
      </c>
      <c r="E8" s="2" t="s">
        <v>2</v>
      </c>
      <c r="F8" t="s">
        <v>7</v>
      </c>
      <c r="G8" s="18">
        <v>1.8143610159048</v>
      </c>
      <c r="H8" s="3">
        <v>2009</v>
      </c>
      <c r="I8" s="18">
        <v>7.2324109588263</v>
      </c>
      <c r="J8" s="3">
        <v>2009</v>
      </c>
      <c r="K8">
        <f aca="true" t="shared" si="0" ref="K8:K39">+H8-J8</f>
        <v>0</v>
      </c>
      <c r="L8" s="18">
        <f aca="true" t="shared" si="1" ref="L8:L22">(+G8/I8)*100</f>
        <v>25.08653098163051</v>
      </c>
    </row>
    <row r="9" spans="2:12" ht="15">
      <c r="B9">
        <v>6</v>
      </c>
      <c r="C9">
        <v>6</v>
      </c>
      <c r="D9">
        <v>6</v>
      </c>
      <c r="E9" s="2" t="s">
        <v>2</v>
      </c>
      <c r="F9" t="s">
        <v>8</v>
      </c>
      <c r="G9" s="18">
        <v>2.930899033441</v>
      </c>
      <c r="H9" s="3">
        <v>2008</v>
      </c>
      <c r="I9" s="18">
        <v>11.7155641794532</v>
      </c>
      <c r="J9" s="3">
        <v>2008</v>
      </c>
      <c r="K9">
        <f t="shared" si="0"/>
        <v>0</v>
      </c>
      <c r="L9" s="18">
        <f t="shared" si="1"/>
        <v>25.017139495349454</v>
      </c>
    </row>
    <row r="10" spans="2:12" ht="15">
      <c r="B10">
        <v>7</v>
      </c>
      <c r="C10">
        <v>7</v>
      </c>
      <c r="D10">
        <v>7</v>
      </c>
      <c r="E10" s="2" t="s">
        <v>2</v>
      </c>
      <c r="F10" t="s">
        <v>9</v>
      </c>
      <c r="G10" s="18">
        <v>3.76082635399218</v>
      </c>
      <c r="H10" s="3">
        <v>2008</v>
      </c>
      <c r="I10" s="18">
        <v>11.930351082096</v>
      </c>
      <c r="J10" s="3">
        <v>2008</v>
      </c>
      <c r="K10">
        <f t="shared" si="0"/>
        <v>0</v>
      </c>
      <c r="L10" s="18">
        <f t="shared" si="1"/>
        <v>31.523182579564573</v>
      </c>
    </row>
    <row r="11" spans="2:12" ht="15">
      <c r="B11">
        <v>8</v>
      </c>
      <c r="C11">
        <v>8</v>
      </c>
      <c r="D11">
        <v>8</v>
      </c>
      <c r="E11" s="2" t="s">
        <v>2</v>
      </c>
      <c r="F11" t="s">
        <v>10</v>
      </c>
      <c r="G11" s="18">
        <v>3.76001356334506</v>
      </c>
      <c r="H11" s="3">
        <v>2006</v>
      </c>
      <c r="I11" s="18">
        <v>12.9277178665112</v>
      </c>
      <c r="J11" s="3">
        <v>2006</v>
      </c>
      <c r="K11">
        <f t="shared" si="0"/>
        <v>0</v>
      </c>
      <c r="L11" s="18">
        <f t="shared" si="1"/>
        <v>29.08489806298483</v>
      </c>
    </row>
    <row r="12" spans="2:12" ht="15">
      <c r="B12">
        <v>9</v>
      </c>
      <c r="C12">
        <v>9</v>
      </c>
      <c r="D12">
        <v>9</v>
      </c>
      <c r="E12" s="2" t="s">
        <v>2</v>
      </c>
      <c r="F12" t="s">
        <v>11</v>
      </c>
      <c r="G12" s="18">
        <v>3.9893567251462</v>
      </c>
      <c r="H12" s="3">
        <v>2008</v>
      </c>
      <c r="I12" s="18">
        <v>15.5794387400884</v>
      </c>
      <c r="J12" s="3">
        <v>2008</v>
      </c>
      <c r="K12">
        <f t="shared" si="0"/>
        <v>0</v>
      </c>
      <c r="L12" s="18">
        <f t="shared" si="1"/>
        <v>25.606549707602394</v>
      </c>
    </row>
    <row r="13" spans="2:12" ht="15">
      <c r="B13">
        <v>10</v>
      </c>
      <c r="C13">
        <v>10</v>
      </c>
      <c r="D13">
        <v>10</v>
      </c>
      <c r="E13" s="2" t="s">
        <v>2</v>
      </c>
      <c r="F13" t="s">
        <v>12</v>
      </c>
      <c r="G13" s="18">
        <v>5.15132627400651</v>
      </c>
      <c r="H13" s="3">
        <v>2008</v>
      </c>
      <c r="I13" s="18">
        <v>15.997282682473</v>
      </c>
      <c r="J13" s="3">
        <v>2008</v>
      </c>
      <c r="K13">
        <f t="shared" si="0"/>
        <v>0</v>
      </c>
      <c r="L13" s="18">
        <f t="shared" si="1"/>
        <v>32.20125802771757</v>
      </c>
    </row>
    <row r="14" spans="2:12" ht="15">
      <c r="B14">
        <v>11</v>
      </c>
      <c r="C14">
        <v>11</v>
      </c>
      <c r="D14">
        <v>11</v>
      </c>
      <c r="E14" s="2" t="s">
        <v>2</v>
      </c>
      <c r="F14" t="s">
        <v>13</v>
      </c>
      <c r="G14" s="18">
        <v>4.85471081481481</v>
      </c>
      <c r="H14" s="3">
        <v>2007</v>
      </c>
      <c r="I14" s="18">
        <v>16.7190295918367</v>
      </c>
      <c r="J14" s="3">
        <v>2007</v>
      </c>
      <c r="K14">
        <f t="shared" si="0"/>
        <v>0</v>
      </c>
      <c r="L14" s="18">
        <f t="shared" si="1"/>
        <v>29.037037037037067</v>
      </c>
    </row>
    <row r="15" spans="2:12" ht="15">
      <c r="B15">
        <v>12</v>
      </c>
      <c r="C15">
        <v>12</v>
      </c>
      <c r="D15">
        <v>12</v>
      </c>
      <c r="E15" s="2" t="s">
        <v>2</v>
      </c>
      <c r="F15" t="s">
        <v>14</v>
      </c>
      <c r="G15" s="18">
        <v>5.62125056129322</v>
      </c>
      <c r="H15" s="3">
        <v>2008</v>
      </c>
      <c r="I15" s="18">
        <v>19.2567140129483</v>
      </c>
      <c r="J15" s="3">
        <v>2008</v>
      </c>
      <c r="K15">
        <f t="shared" si="0"/>
        <v>0</v>
      </c>
      <c r="L15" s="18">
        <f t="shared" si="1"/>
        <v>29.191120341266252</v>
      </c>
    </row>
    <row r="16" spans="2:12" ht="15">
      <c r="B16">
        <v>13</v>
      </c>
      <c r="C16">
        <v>13</v>
      </c>
      <c r="D16">
        <v>13</v>
      </c>
      <c r="E16" s="2" t="s">
        <v>2</v>
      </c>
      <c r="F16" t="s">
        <v>15</v>
      </c>
      <c r="G16" s="18">
        <v>3.27541727266431</v>
      </c>
      <c r="H16" s="3">
        <v>2005</v>
      </c>
      <c r="I16" s="18">
        <v>19.5610588356943</v>
      </c>
      <c r="J16" s="3">
        <v>2005</v>
      </c>
      <c r="K16">
        <f t="shared" si="0"/>
        <v>0</v>
      </c>
      <c r="L16" s="18">
        <f t="shared" si="1"/>
        <v>16.7445806496295</v>
      </c>
    </row>
    <row r="17" spans="2:12" ht="15">
      <c r="B17">
        <v>14</v>
      </c>
      <c r="C17">
        <v>14</v>
      </c>
      <c r="D17">
        <v>14</v>
      </c>
      <c r="E17" s="2" t="s">
        <v>2</v>
      </c>
      <c r="F17" t="s">
        <v>16</v>
      </c>
      <c r="G17" s="18">
        <v>4.33729886806122</v>
      </c>
      <c r="H17" s="3">
        <v>2008</v>
      </c>
      <c r="I17" s="18">
        <v>20.2678701091481</v>
      </c>
      <c r="J17" s="3">
        <v>2008</v>
      </c>
      <c r="K17">
        <f t="shared" si="0"/>
        <v>0</v>
      </c>
      <c r="L17" s="18">
        <f t="shared" si="1"/>
        <v>21.399874997736138</v>
      </c>
    </row>
    <row r="18" spans="2:12" ht="15">
      <c r="B18">
        <v>16</v>
      </c>
      <c r="C18">
        <v>16</v>
      </c>
      <c r="D18">
        <v>16</v>
      </c>
      <c r="E18" s="2" t="s">
        <v>2</v>
      </c>
      <c r="F18" t="s">
        <v>18</v>
      </c>
      <c r="G18" s="18">
        <v>7.06463256678363</v>
      </c>
      <c r="H18" s="3">
        <v>2007</v>
      </c>
      <c r="I18" s="18">
        <v>22.4477715877437</v>
      </c>
      <c r="J18" s="3">
        <v>2007</v>
      </c>
      <c r="K18">
        <f t="shared" si="0"/>
        <v>0</v>
      </c>
      <c r="L18" s="18">
        <f t="shared" si="1"/>
        <v>31.471420399879968</v>
      </c>
    </row>
    <row r="19" spans="2:12" ht="15">
      <c r="B19">
        <v>17</v>
      </c>
      <c r="C19">
        <v>17</v>
      </c>
      <c r="D19">
        <v>17</v>
      </c>
      <c r="E19" s="2" t="s">
        <v>2</v>
      </c>
      <c r="F19" t="s">
        <v>19</v>
      </c>
      <c r="G19" s="18">
        <v>8.40624912902391</v>
      </c>
      <c r="H19" s="3">
        <v>2007</v>
      </c>
      <c r="I19" s="18">
        <v>22.8333638526125</v>
      </c>
      <c r="J19" s="3">
        <v>2007</v>
      </c>
      <c r="K19">
        <f t="shared" si="0"/>
        <v>0</v>
      </c>
      <c r="L19" s="18">
        <f t="shared" si="1"/>
        <v>36.81564040798177</v>
      </c>
    </row>
    <row r="20" spans="2:12" ht="15">
      <c r="B20">
        <v>18</v>
      </c>
      <c r="C20">
        <v>18</v>
      </c>
      <c r="D20">
        <v>18</v>
      </c>
      <c r="E20" s="2" t="s">
        <v>2</v>
      </c>
      <c r="F20" t="s">
        <v>20</v>
      </c>
      <c r="G20" s="18">
        <v>1.16654434720908</v>
      </c>
      <c r="H20" s="3">
        <v>2009</v>
      </c>
      <c r="I20" s="18">
        <v>23.3751161137441</v>
      </c>
      <c r="J20" s="3">
        <v>2009</v>
      </c>
      <c r="K20">
        <f t="shared" si="0"/>
        <v>0</v>
      </c>
      <c r="L20" s="18">
        <f t="shared" si="1"/>
        <v>4.990539262062426</v>
      </c>
    </row>
    <row r="21" spans="2:12" ht="15">
      <c r="B21">
        <v>19</v>
      </c>
      <c r="C21">
        <v>19</v>
      </c>
      <c r="D21">
        <v>19</v>
      </c>
      <c r="E21" s="2" t="s">
        <v>2</v>
      </c>
      <c r="F21" t="s">
        <v>21</v>
      </c>
      <c r="G21" s="18">
        <v>5.5602010908146</v>
      </c>
      <c r="H21" s="3">
        <v>2008</v>
      </c>
      <c r="I21" s="18">
        <v>25.708628623724</v>
      </c>
      <c r="J21" s="3">
        <v>2008</v>
      </c>
      <c r="K21">
        <f t="shared" si="0"/>
        <v>0</v>
      </c>
      <c r="L21" s="18">
        <f t="shared" si="1"/>
        <v>21.627762305779427</v>
      </c>
    </row>
    <row r="22" spans="2:12" ht="15">
      <c r="B22">
        <v>20</v>
      </c>
      <c r="C22">
        <v>20</v>
      </c>
      <c r="D22">
        <v>20</v>
      </c>
      <c r="E22" s="2" t="s">
        <v>2</v>
      </c>
      <c r="F22" t="s">
        <v>22</v>
      </c>
      <c r="G22" s="18">
        <v>3.90256270934916</v>
      </c>
      <c r="H22" s="3">
        <v>2006</v>
      </c>
      <c r="I22" s="18">
        <v>31.1127689577465</v>
      </c>
      <c r="J22" s="3">
        <v>2006</v>
      </c>
      <c r="K22">
        <f t="shared" si="0"/>
        <v>0</v>
      </c>
      <c r="L22" s="18">
        <f t="shared" si="1"/>
        <v>12.543283160200675</v>
      </c>
    </row>
    <row r="23" spans="2:12" ht="15">
      <c r="B23">
        <v>22</v>
      </c>
      <c r="C23">
        <v>22</v>
      </c>
      <c r="D23" t="s">
        <v>228</v>
      </c>
      <c r="E23" s="2" t="s">
        <v>23</v>
      </c>
      <c r="F23" t="s">
        <v>25</v>
      </c>
      <c r="G23" s="18">
        <v>2.86246902419839</v>
      </c>
      <c r="H23" s="3">
        <v>2006</v>
      </c>
      <c r="I23" s="18"/>
      <c r="J23" s="3"/>
      <c r="K23">
        <f t="shared" si="0"/>
        <v>2006</v>
      </c>
      <c r="L23" s="18"/>
    </row>
    <row r="24" spans="2:12" ht="15">
      <c r="B24">
        <v>25</v>
      </c>
      <c r="C24">
        <v>25</v>
      </c>
      <c r="D24">
        <v>25</v>
      </c>
      <c r="E24" s="2" t="s">
        <v>23</v>
      </c>
      <c r="F24" t="s">
        <v>28</v>
      </c>
      <c r="G24" s="18">
        <v>4.53826507385785</v>
      </c>
      <c r="H24" s="3">
        <v>2009</v>
      </c>
      <c r="I24" s="18">
        <v>8.8973011333128</v>
      </c>
      <c r="J24" s="3">
        <v>2009</v>
      </c>
      <c r="K24">
        <f t="shared" si="0"/>
        <v>0</v>
      </c>
      <c r="L24" s="18">
        <f aca="true" t="shared" si="2" ref="L24:L63">(+G24/I24)*100</f>
        <v>51.00721000513201</v>
      </c>
    </row>
    <row r="25" spans="2:12" ht="15">
      <c r="B25">
        <v>26</v>
      </c>
      <c r="C25">
        <v>26</v>
      </c>
      <c r="D25">
        <v>26</v>
      </c>
      <c r="E25" s="2" t="s">
        <v>23</v>
      </c>
      <c r="F25" t="s">
        <v>29</v>
      </c>
      <c r="G25" s="18">
        <v>4.74544853952561</v>
      </c>
      <c r="H25" s="3">
        <v>2008</v>
      </c>
      <c r="I25" s="18">
        <v>9.32505869980562</v>
      </c>
      <c r="J25" s="3">
        <v>2008</v>
      </c>
      <c r="K25">
        <f t="shared" si="0"/>
        <v>0</v>
      </c>
      <c r="L25" s="18">
        <f t="shared" si="2"/>
        <v>50.889208232271265</v>
      </c>
    </row>
    <row r="26" spans="2:12" ht="15">
      <c r="B26">
        <v>27</v>
      </c>
      <c r="C26">
        <v>27</v>
      </c>
      <c r="D26">
        <v>27</v>
      </c>
      <c r="E26" s="2" t="s">
        <v>23</v>
      </c>
      <c r="F26" t="s">
        <v>30</v>
      </c>
      <c r="G26" s="18">
        <v>4.19982123966895</v>
      </c>
      <c r="H26" s="3">
        <v>2007</v>
      </c>
      <c r="I26" s="18">
        <v>9.86948192913632</v>
      </c>
      <c r="J26" s="3">
        <v>2007</v>
      </c>
      <c r="K26">
        <f t="shared" si="0"/>
        <v>0</v>
      </c>
      <c r="L26" s="18">
        <f t="shared" si="2"/>
        <v>42.5536139568825</v>
      </c>
    </row>
    <row r="27" spans="2:12" ht="15">
      <c r="B27">
        <v>28</v>
      </c>
      <c r="C27">
        <v>28</v>
      </c>
      <c r="D27">
        <v>28</v>
      </c>
      <c r="E27" s="2" t="s">
        <v>23</v>
      </c>
      <c r="F27" t="s">
        <v>31</v>
      </c>
      <c r="G27" s="18">
        <v>4.13450199008072</v>
      </c>
      <c r="H27" s="3">
        <v>2007</v>
      </c>
      <c r="I27" s="18">
        <v>9.97397680662083</v>
      </c>
      <c r="J27" s="3">
        <v>2007</v>
      </c>
      <c r="K27">
        <f t="shared" si="0"/>
        <v>0</v>
      </c>
      <c r="L27" s="18">
        <f t="shared" si="2"/>
        <v>41.45289356735013</v>
      </c>
    </row>
    <row r="28" spans="2:12" ht="15">
      <c r="B28">
        <v>29</v>
      </c>
      <c r="C28">
        <v>29</v>
      </c>
      <c r="D28" t="s">
        <v>228</v>
      </c>
      <c r="E28" s="2" t="s">
        <v>23</v>
      </c>
      <c r="F28" t="s">
        <v>32</v>
      </c>
      <c r="G28" s="18">
        <v>4.07331659259291</v>
      </c>
      <c r="H28" s="3">
        <v>2007</v>
      </c>
      <c r="I28" s="18">
        <v>9.99168881662057</v>
      </c>
      <c r="J28" s="3">
        <v>2003</v>
      </c>
      <c r="K28">
        <f t="shared" si="0"/>
        <v>4</v>
      </c>
      <c r="L28" s="18">
        <f t="shared" si="2"/>
        <v>40.7670481672447</v>
      </c>
    </row>
    <row r="29" spans="2:12" ht="15">
      <c r="B29">
        <v>30</v>
      </c>
      <c r="C29">
        <v>30</v>
      </c>
      <c r="D29">
        <v>30</v>
      </c>
      <c r="E29" s="2" t="s">
        <v>23</v>
      </c>
      <c r="F29" t="s">
        <v>33</v>
      </c>
      <c r="G29" s="18">
        <v>5.18784904871994</v>
      </c>
      <c r="H29" s="3">
        <v>2007</v>
      </c>
      <c r="I29" s="18">
        <v>10.4358865124551</v>
      </c>
      <c r="J29" s="3">
        <v>2007</v>
      </c>
      <c r="K29">
        <f t="shared" si="0"/>
        <v>0</v>
      </c>
      <c r="L29" s="18">
        <f t="shared" si="2"/>
        <v>49.7116276851833</v>
      </c>
    </row>
    <row r="30" spans="2:12" ht="15">
      <c r="B30">
        <v>31</v>
      </c>
      <c r="C30">
        <v>31</v>
      </c>
      <c r="D30">
        <v>31</v>
      </c>
      <c r="E30" s="2" t="s">
        <v>23</v>
      </c>
      <c r="F30" t="s">
        <v>34</v>
      </c>
      <c r="G30" s="18">
        <v>3.61638282244793</v>
      </c>
      <c r="H30" s="3">
        <v>2007</v>
      </c>
      <c r="I30" s="18">
        <v>10.4518780633019</v>
      </c>
      <c r="J30" s="3">
        <v>2007</v>
      </c>
      <c r="K30">
        <f t="shared" si="0"/>
        <v>0</v>
      </c>
      <c r="L30" s="18">
        <f t="shared" si="2"/>
        <v>34.60031585276132</v>
      </c>
    </row>
    <row r="31" spans="2:12" ht="15">
      <c r="B31">
        <v>32</v>
      </c>
      <c r="C31">
        <v>32</v>
      </c>
      <c r="D31">
        <v>32</v>
      </c>
      <c r="E31" s="2" t="s">
        <v>23</v>
      </c>
      <c r="F31" t="s">
        <v>35</v>
      </c>
      <c r="G31" s="18">
        <v>4.91330813426657</v>
      </c>
      <c r="H31" s="3">
        <v>2007</v>
      </c>
      <c r="I31" s="18">
        <v>11.724409943808</v>
      </c>
      <c r="J31" s="3">
        <v>2007</v>
      </c>
      <c r="K31">
        <f t="shared" si="0"/>
        <v>0</v>
      </c>
      <c r="L31" s="18">
        <f t="shared" si="2"/>
        <v>41.90665592396341</v>
      </c>
    </row>
    <row r="32" spans="2:12" ht="15">
      <c r="B32">
        <v>33</v>
      </c>
      <c r="C32">
        <v>33</v>
      </c>
      <c r="D32">
        <v>33</v>
      </c>
      <c r="E32" s="2" t="s">
        <v>23</v>
      </c>
      <c r="F32" t="s">
        <v>36</v>
      </c>
      <c r="G32" s="18">
        <v>4.27952219380926</v>
      </c>
      <c r="H32" s="3">
        <v>2007</v>
      </c>
      <c r="I32" s="18">
        <v>11.7844979475455</v>
      </c>
      <c r="J32" s="3">
        <v>2007</v>
      </c>
      <c r="K32">
        <f t="shared" si="0"/>
        <v>0</v>
      </c>
      <c r="L32" s="18">
        <f t="shared" si="2"/>
        <v>36.314845255674285</v>
      </c>
    </row>
    <row r="33" spans="2:12" ht="15">
      <c r="B33">
        <v>34</v>
      </c>
      <c r="C33">
        <v>34</v>
      </c>
      <c r="D33">
        <v>34</v>
      </c>
      <c r="E33" s="2" t="s">
        <v>23</v>
      </c>
      <c r="F33" t="s">
        <v>37</v>
      </c>
      <c r="G33" s="18">
        <v>5.19138579753429</v>
      </c>
      <c r="H33" s="3">
        <v>2007</v>
      </c>
      <c r="I33" s="18">
        <v>12.7679379368443</v>
      </c>
      <c r="J33" s="3">
        <v>2006</v>
      </c>
      <c r="K33">
        <f t="shared" si="0"/>
        <v>1</v>
      </c>
      <c r="L33" s="18">
        <f t="shared" si="2"/>
        <v>40.65954755742949</v>
      </c>
    </row>
    <row r="34" spans="2:12" ht="15">
      <c r="B34">
        <v>35</v>
      </c>
      <c r="C34">
        <v>35</v>
      </c>
      <c r="D34" t="s">
        <v>228</v>
      </c>
      <c r="E34" s="2" t="s">
        <v>23</v>
      </c>
      <c r="F34" t="s">
        <v>38</v>
      </c>
      <c r="G34" s="18">
        <v>3.86823077293323</v>
      </c>
      <c r="H34" s="3">
        <v>2006</v>
      </c>
      <c r="I34" s="18">
        <v>12.9367564817887</v>
      </c>
      <c r="J34" s="3">
        <v>2004</v>
      </c>
      <c r="K34">
        <f t="shared" si="0"/>
        <v>2</v>
      </c>
      <c r="L34" s="18">
        <f t="shared" si="2"/>
        <v>29.901086708856322</v>
      </c>
    </row>
    <row r="35" spans="2:12" ht="15">
      <c r="B35">
        <v>36</v>
      </c>
      <c r="C35">
        <v>36</v>
      </c>
      <c r="D35">
        <v>36</v>
      </c>
      <c r="E35" s="2" t="s">
        <v>23</v>
      </c>
      <c r="F35" t="s">
        <v>39</v>
      </c>
      <c r="G35" s="18">
        <v>4.66510792132491</v>
      </c>
      <c r="H35" s="3">
        <v>2007</v>
      </c>
      <c r="I35" s="18">
        <v>13.3935648317883</v>
      </c>
      <c r="J35" s="3">
        <v>2007</v>
      </c>
      <c r="K35">
        <f t="shared" si="0"/>
        <v>0</v>
      </c>
      <c r="L35" s="18">
        <f t="shared" si="2"/>
        <v>34.83096531740928</v>
      </c>
    </row>
    <row r="36" spans="2:12" ht="15">
      <c r="B36">
        <v>37</v>
      </c>
      <c r="C36">
        <v>37</v>
      </c>
      <c r="D36">
        <v>37</v>
      </c>
      <c r="E36" s="2" t="s">
        <v>23</v>
      </c>
      <c r="F36" t="s">
        <v>40</v>
      </c>
      <c r="G36" s="18">
        <v>4.84982475519387</v>
      </c>
      <c r="H36" s="3">
        <v>2007</v>
      </c>
      <c r="I36" s="18">
        <v>13.9444854722404</v>
      </c>
      <c r="J36" s="3">
        <v>2007</v>
      </c>
      <c r="K36">
        <f t="shared" si="0"/>
        <v>0</v>
      </c>
      <c r="L36" s="18">
        <f t="shared" si="2"/>
        <v>34.779517428940096</v>
      </c>
    </row>
    <row r="37" spans="2:12" ht="15">
      <c r="B37">
        <v>38</v>
      </c>
      <c r="C37">
        <v>38</v>
      </c>
      <c r="D37">
        <v>38</v>
      </c>
      <c r="E37" s="2" t="s">
        <v>23</v>
      </c>
      <c r="F37" t="s">
        <v>41</v>
      </c>
      <c r="G37" s="18">
        <v>5.0021231659944</v>
      </c>
      <c r="H37" s="3">
        <v>2007</v>
      </c>
      <c r="I37" s="18">
        <v>13.9488745495368</v>
      </c>
      <c r="J37" s="3">
        <v>2007</v>
      </c>
      <c r="K37">
        <f t="shared" si="0"/>
        <v>0</v>
      </c>
      <c r="L37" s="18">
        <f t="shared" si="2"/>
        <v>35.86040686100016</v>
      </c>
    </row>
    <row r="38" spans="2:12" ht="15">
      <c r="B38">
        <v>40</v>
      </c>
      <c r="C38">
        <v>40</v>
      </c>
      <c r="D38">
        <v>40</v>
      </c>
      <c r="E38" s="2" t="s">
        <v>23</v>
      </c>
      <c r="F38" t="s">
        <v>43</v>
      </c>
      <c r="G38" s="18">
        <v>5.28220653752926</v>
      </c>
      <c r="H38" s="3">
        <v>2007</v>
      </c>
      <c r="I38" s="18">
        <v>20.220054184997</v>
      </c>
      <c r="J38" s="3">
        <v>2007</v>
      </c>
      <c r="K38">
        <f t="shared" si="0"/>
        <v>0</v>
      </c>
      <c r="L38" s="18">
        <f t="shared" si="2"/>
        <v>26.123602287122377</v>
      </c>
    </row>
    <row r="39" spans="2:12" ht="15">
      <c r="B39">
        <v>41</v>
      </c>
      <c r="C39">
        <v>41</v>
      </c>
      <c r="D39">
        <v>41</v>
      </c>
      <c r="E39" s="2" t="s">
        <v>23</v>
      </c>
      <c r="F39" t="s">
        <v>44</v>
      </c>
      <c r="G39" s="18">
        <v>9.5709773352261</v>
      </c>
      <c r="H39" s="3">
        <v>2009</v>
      </c>
      <c r="I39" s="18">
        <v>21.017501627497</v>
      </c>
      <c r="J39" s="3">
        <v>2009</v>
      </c>
      <c r="K39">
        <f t="shared" si="0"/>
        <v>0</v>
      </c>
      <c r="L39" s="18">
        <f t="shared" si="2"/>
        <v>45.53813057734931</v>
      </c>
    </row>
    <row r="40" spans="2:12" ht="15">
      <c r="B40">
        <v>44</v>
      </c>
      <c r="C40">
        <v>44</v>
      </c>
      <c r="D40">
        <v>44</v>
      </c>
      <c r="E40" s="2" t="s">
        <v>45</v>
      </c>
      <c r="F40" t="s">
        <v>48</v>
      </c>
      <c r="G40" s="18">
        <v>3.23143425422066</v>
      </c>
      <c r="H40" s="3">
        <v>2009</v>
      </c>
      <c r="I40" s="18">
        <v>7.7253258614025</v>
      </c>
      <c r="J40" s="3">
        <v>2009</v>
      </c>
      <c r="K40">
        <f aca="true" t="shared" si="3" ref="K40:K71">+H40-J40</f>
        <v>0</v>
      </c>
      <c r="L40" s="18">
        <f t="shared" si="2"/>
        <v>41.82909966770006</v>
      </c>
    </row>
    <row r="41" spans="2:12" ht="15">
      <c r="B41">
        <v>45</v>
      </c>
      <c r="C41">
        <v>45</v>
      </c>
      <c r="D41">
        <v>45</v>
      </c>
      <c r="E41" s="2" t="s">
        <v>45</v>
      </c>
      <c r="F41" t="s">
        <v>49</v>
      </c>
      <c r="G41" s="18">
        <v>2.83327886867752</v>
      </c>
      <c r="H41" s="3">
        <v>2009</v>
      </c>
      <c r="I41" s="18">
        <v>9.09317079989167</v>
      </c>
      <c r="J41" s="3">
        <v>2009</v>
      </c>
      <c r="K41">
        <f t="shared" si="3"/>
        <v>0</v>
      </c>
      <c r="L41" s="18">
        <f t="shared" si="2"/>
        <v>31.1583157407675</v>
      </c>
    </row>
    <row r="42" spans="2:12" ht="15">
      <c r="B42">
        <v>46</v>
      </c>
      <c r="C42">
        <v>46</v>
      </c>
      <c r="D42" t="s">
        <v>228</v>
      </c>
      <c r="E42" s="2" t="s">
        <v>45</v>
      </c>
      <c r="F42" t="s">
        <v>50</v>
      </c>
      <c r="G42" s="18">
        <v>2.83138645646771</v>
      </c>
      <c r="H42" s="3">
        <v>2007</v>
      </c>
      <c r="I42" s="18">
        <v>12.0883529549498</v>
      </c>
      <c r="J42" s="3">
        <v>2000</v>
      </c>
      <c r="K42">
        <f t="shared" si="3"/>
        <v>7</v>
      </c>
      <c r="L42" s="18">
        <f t="shared" si="2"/>
        <v>23.42243370142784</v>
      </c>
    </row>
    <row r="43" spans="2:12" ht="15">
      <c r="B43">
        <v>47</v>
      </c>
      <c r="C43">
        <v>47</v>
      </c>
      <c r="D43">
        <v>47</v>
      </c>
      <c r="E43" s="2" t="s">
        <v>45</v>
      </c>
      <c r="F43" t="s">
        <v>51</v>
      </c>
      <c r="G43" s="18">
        <v>5.59923530051685</v>
      </c>
      <c r="H43" s="3">
        <v>2009</v>
      </c>
      <c r="I43" s="18">
        <v>14.6053682814211</v>
      </c>
      <c r="J43" s="3">
        <v>2009</v>
      </c>
      <c r="K43">
        <f t="shared" si="3"/>
        <v>0</v>
      </c>
      <c r="L43" s="18">
        <f t="shared" si="2"/>
        <v>38.336830627129146</v>
      </c>
    </row>
    <row r="44" spans="2:12" ht="15">
      <c r="B44">
        <v>48</v>
      </c>
      <c r="C44">
        <v>48</v>
      </c>
      <c r="D44">
        <v>48</v>
      </c>
      <c r="E44" s="2" t="s">
        <v>45</v>
      </c>
      <c r="F44" t="s">
        <v>52</v>
      </c>
      <c r="G44" s="18">
        <v>3.0189407533155</v>
      </c>
      <c r="H44" s="3">
        <v>2007</v>
      </c>
      <c r="I44" s="18">
        <v>14.9787013343845</v>
      </c>
      <c r="J44" s="3">
        <v>2007</v>
      </c>
      <c r="K44">
        <f t="shared" si="3"/>
        <v>0</v>
      </c>
      <c r="L44" s="18">
        <f t="shared" si="2"/>
        <v>20.154889839383753</v>
      </c>
    </row>
    <row r="45" spans="2:12" ht="15">
      <c r="B45">
        <v>49</v>
      </c>
      <c r="C45">
        <v>49</v>
      </c>
      <c r="D45">
        <v>49</v>
      </c>
      <c r="E45" s="2" t="s">
        <v>45</v>
      </c>
      <c r="F45" t="s">
        <v>53</v>
      </c>
      <c r="G45" s="18">
        <v>3.47908448316381</v>
      </c>
      <c r="H45" s="3">
        <v>2008</v>
      </c>
      <c r="I45" s="18">
        <v>18.7228750623872</v>
      </c>
      <c r="J45" s="3">
        <v>2008</v>
      </c>
      <c r="K45">
        <f t="shared" si="3"/>
        <v>0</v>
      </c>
      <c r="L45" s="18">
        <f t="shared" si="2"/>
        <v>18.581999140468657</v>
      </c>
    </row>
    <row r="46" spans="2:12" ht="15">
      <c r="B46">
        <v>50</v>
      </c>
      <c r="C46">
        <v>50</v>
      </c>
      <c r="D46">
        <v>50</v>
      </c>
      <c r="E46" s="2" t="s">
        <v>45</v>
      </c>
      <c r="F46" t="s">
        <v>54</v>
      </c>
      <c r="G46" s="18">
        <v>5.9131853021327</v>
      </c>
      <c r="H46" s="3">
        <v>2008</v>
      </c>
      <c r="I46" s="18">
        <v>18.9606838937197</v>
      </c>
      <c r="J46" s="3">
        <v>2008</v>
      </c>
      <c r="K46">
        <f t="shared" si="3"/>
        <v>0</v>
      </c>
      <c r="L46" s="18">
        <f t="shared" si="2"/>
        <v>31.186561282693546</v>
      </c>
    </row>
    <row r="47" spans="2:12" ht="15">
      <c r="B47">
        <v>60</v>
      </c>
      <c r="C47">
        <v>60</v>
      </c>
      <c r="D47">
        <v>60</v>
      </c>
      <c r="E47" s="2" t="s">
        <v>55</v>
      </c>
      <c r="F47" t="s">
        <v>65</v>
      </c>
      <c r="G47" s="18">
        <v>3.45905533040526</v>
      </c>
      <c r="H47" s="3">
        <v>2007</v>
      </c>
      <c r="I47" s="18">
        <v>9.37093581533681</v>
      </c>
      <c r="J47" s="3">
        <v>2007</v>
      </c>
      <c r="K47">
        <f t="shared" si="3"/>
        <v>0</v>
      </c>
      <c r="L47" s="18">
        <f t="shared" si="2"/>
        <v>36.91259228074154</v>
      </c>
    </row>
    <row r="48" spans="2:12" ht="15">
      <c r="B48">
        <v>62</v>
      </c>
      <c r="C48">
        <v>62</v>
      </c>
      <c r="D48">
        <v>62</v>
      </c>
      <c r="E48" s="2" t="s">
        <v>55</v>
      </c>
      <c r="F48" t="s">
        <v>67</v>
      </c>
      <c r="G48" s="18">
        <v>3.01458083215007</v>
      </c>
      <c r="H48" s="3">
        <v>2009</v>
      </c>
      <c r="I48" s="18">
        <v>11.6317779157028</v>
      </c>
      <c r="J48" s="3">
        <v>2009</v>
      </c>
      <c r="K48">
        <f t="shared" si="3"/>
        <v>0</v>
      </c>
      <c r="L48" s="18">
        <f t="shared" si="2"/>
        <v>25.91676744515911</v>
      </c>
    </row>
    <row r="49" spans="2:12" ht="15">
      <c r="B49">
        <v>63</v>
      </c>
      <c r="C49">
        <v>63</v>
      </c>
      <c r="D49">
        <v>63</v>
      </c>
      <c r="E49" s="2" t="s">
        <v>55</v>
      </c>
      <c r="F49" t="s">
        <v>68</v>
      </c>
      <c r="G49" s="18">
        <v>2.26584632756993</v>
      </c>
      <c r="H49" s="3">
        <v>2008</v>
      </c>
      <c r="I49" s="18">
        <v>12.2090612336785</v>
      </c>
      <c r="J49" s="3">
        <v>2008</v>
      </c>
      <c r="K49">
        <f t="shared" si="3"/>
        <v>0</v>
      </c>
      <c r="L49" s="18">
        <f t="shared" si="2"/>
        <v>18.558726868529654</v>
      </c>
    </row>
    <row r="50" spans="2:12" ht="15">
      <c r="B50">
        <v>64</v>
      </c>
      <c r="C50">
        <v>64</v>
      </c>
      <c r="D50">
        <v>64</v>
      </c>
      <c r="E50" s="2" t="s">
        <v>55</v>
      </c>
      <c r="F50" t="s">
        <v>69</v>
      </c>
      <c r="G50" s="18">
        <v>1.59943453667032</v>
      </c>
      <c r="H50" s="3">
        <v>2007</v>
      </c>
      <c r="I50" s="18">
        <v>12.3926061344449</v>
      </c>
      <c r="J50" s="3">
        <v>2007</v>
      </c>
      <c r="K50">
        <f t="shared" si="3"/>
        <v>0</v>
      </c>
      <c r="L50" s="18">
        <f t="shared" si="2"/>
        <v>12.906361416786552</v>
      </c>
    </row>
    <row r="51" spans="2:12" ht="15">
      <c r="B51">
        <v>67</v>
      </c>
      <c r="C51">
        <v>67</v>
      </c>
      <c r="D51">
        <v>67</v>
      </c>
      <c r="E51" s="2" t="s">
        <v>55</v>
      </c>
      <c r="F51" t="s">
        <v>72</v>
      </c>
      <c r="G51" s="18">
        <v>5.74714562641738</v>
      </c>
      <c r="H51" s="3">
        <v>2008</v>
      </c>
      <c r="I51" s="18">
        <v>13.3843740331622</v>
      </c>
      <c r="J51" s="3">
        <v>2008</v>
      </c>
      <c r="K51">
        <f t="shared" si="3"/>
        <v>0</v>
      </c>
      <c r="L51" s="18">
        <f t="shared" si="2"/>
        <v>42.93921861551232</v>
      </c>
    </row>
    <row r="52" spans="2:12" ht="15">
      <c r="B52">
        <v>69</v>
      </c>
      <c r="C52">
        <v>69</v>
      </c>
      <c r="D52">
        <v>69</v>
      </c>
      <c r="E52" s="2" t="s">
        <v>55</v>
      </c>
      <c r="F52" t="s">
        <v>74</v>
      </c>
      <c r="G52" s="18">
        <v>2.15515360415111</v>
      </c>
      <c r="H52" s="3">
        <v>2008</v>
      </c>
      <c r="I52" s="18">
        <v>14.0016632645347</v>
      </c>
      <c r="J52" s="3">
        <v>2008</v>
      </c>
      <c r="K52">
        <f t="shared" si="3"/>
        <v>0</v>
      </c>
      <c r="L52" s="18">
        <f t="shared" si="2"/>
        <v>15.392125659884803</v>
      </c>
    </row>
    <row r="53" spans="2:12" ht="15">
      <c r="B53">
        <v>70</v>
      </c>
      <c r="C53">
        <v>70</v>
      </c>
      <c r="D53">
        <v>70</v>
      </c>
      <c r="E53" s="2" t="s">
        <v>55</v>
      </c>
      <c r="F53" t="s">
        <v>75</v>
      </c>
      <c r="G53" s="18">
        <v>4.45607045367704</v>
      </c>
      <c r="H53" s="3">
        <v>2007</v>
      </c>
      <c r="I53" s="18">
        <v>14.0087565515174</v>
      </c>
      <c r="J53" s="3">
        <v>2006</v>
      </c>
      <c r="K53">
        <f t="shared" si="3"/>
        <v>1</v>
      </c>
      <c r="L53" s="18">
        <f t="shared" si="2"/>
        <v>31.80917904661829</v>
      </c>
    </row>
    <row r="54" spans="2:12" ht="15">
      <c r="B54">
        <v>73</v>
      </c>
      <c r="C54">
        <v>73</v>
      </c>
      <c r="D54">
        <v>73</v>
      </c>
      <c r="E54" s="2" t="s">
        <v>55</v>
      </c>
      <c r="F54" t="s">
        <v>78</v>
      </c>
      <c r="G54" s="18">
        <v>4.22892369724814</v>
      </c>
      <c r="H54" s="3">
        <v>2007</v>
      </c>
      <c r="I54" s="18">
        <v>14.7589676050361</v>
      </c>
      <c r="J54" s="3">
        <v>2007</v>
      </c>
      <c r="K54">
        <f t="shared" si="3"/>
        <v>0</v>
      </c>
      <c r="L54" s="18">
        <f t="shared" si="2"/>
        <v>28.653248725914498</v>
      </c>
    </row>
    <row r="55" spans="2:12" ht="15">
      <c r="B55">
        <v>74</v>
      </c>
      <c r="C55">
        <v>74</v>
      </c>
      <c r="D55">
        <v>74</v>
      </c>
      <c r="E55" s="2" t="s">
        <v>55</v>
      </c>
      <c r="F55" t="s">
        <v>79</v>
      </c>
      <c r="G55" s="18">
        <v>16.8087813620072</v>
      </c>
      <c r="H55" s="3">
        <v>2009</v>
      </c>
      <c r="I55" s="18">
        <v>15.5199060131714</v>
      </c>
      <c r="J55" s="3">
        <v>2009</v>
      </c>
      <c r="K55">
        <f t="shared" si="3"/>
        <v>0</v>
      </c>
      <c r="L55" s="18">
        <f t="shared" si="2"/>
        <v>108.30465949820804</v>
      </c>
    </row>
    <row r="56" spans="2:12" ht="15">
      <c r="B56">
        <v>76</v>
      </c>
      <c r="C56">
        <v>76</v>
      </c>
      <c r="D56">
        <v>76</v>
      </c>
      <c r="E56" s="2" t="s">
        <v>55</v>
      </c>
      <c r="F56" t="s">
        <v>81</v>
      </c>
      <c r="G56" s="18">
        <v>2.69114791214167</v>
      </c>
      <c r="H56" s="3">
        <v>2007</v>
      </c>
      <c r="I56" s="18">
        <v>15.8824028822584</v>
      </c>
      <c r="J56" s="3">
        <v>2007</v>
      </c>
      <c r="K56">
        <f t="shared" si="3"/>
        <v>0</v>
      </c>
      <c r="L56" s="18">
        <f t="shared" si="2"/>
        <v>16.94421135197272</v>
      </c>
    </row>
    <row r="57" spans="2:12" ht="15">
      <c r="B57">
        <v>78</v>
      </c>
      <c r="C57">
        <v>78</v>
      </c>
      <c r="D57">
        <v>78</v>
      </c>
      <c r="E57" s="2" t="s">
        <v>55</v>
      </c>
      <c r="F57" t="s">
        <v>83</v>
      </c>
      <c r="G57" s="18">
        <v>4.54725918196212</v>
      </c>
      <c r="H57" s="3">
        <v>2007</v>
      </c>
      <c r="I57" s="18">
        <v>18.2401101538773</v>
      </c>
      <c r="J57" s="3">
        <v>2007</v>
      </c>
      <c r="K57">
        <f t="shared" si="3"/>
        <v>0</v>
      </c>
      <c r="L57" s="18">
        <f t="shared" si="2"/>
        <v>24.9299984682138</v>
      </c>
    </row>
    <row r="58" spans="2:12" ht="15">
      <c r="B58">
        <v>79</v>
      </c>
      <c r="C58">
        <v>79</v>
      </c>
      <c r="D58">
        <v>79</v>
      </c>
      <c r="E58" s="2" t="s">
        <v>55</v>
      </c>
      <c r="F58" t="s">
        <v>84</v>
      </c>
      <c r="G58" s="18">
        <v>3.53257246382335</v>
      </c>
      <c r="H58" s="3">
        <v>2007</v>
      </c>
      <c r="I58" s="18">
        <v>18.6963382797413</v>
      </c>
      <c r="J58" s="3">
        <v>2007</v>
      </c>
      <c r="K58">
        <f t="shared" si="3"/>
        <v>0</v>
      </c>
      <c r="L58" s="18">
        <f t="shared" si="2"/>
        <v>18.894461637181234</v>
      </c>
    </row>
    <row r="59" spans="2:12" ht="15">
      <c r="B59">
        <v>80</v>
      </c>
      <c r="C59">
        <v>80</v>
      </c>
      <c r="D59">
        <v>80</v>
      </c>
      <c r="E59" s="2" t="s">
        <v>55</v>
      </c>
      <c r="F59" t="s">
        <v>85</v>
      </c>
      <c r="G59" s="18">
        <v>6.13735460604318</v>
      </c>
      <c r="H59" s="3">
        <v>2007</v>
      </c>
      <c r="I59" s="18">
        <v>19.6659509326845</v>
      </c>
      <c r="J59" s="3">
        <v>2006</v>
      </c>
      <c r="K59">
        <f t="shared" si="3"/>
        <v>1</v>
      </c>
      <c r="L59" s="18">
        <f t="shared" si="2"/>
        <v>31.20802358884662</v>
      </c>
    </row>
    <row r="60" spans="2:12" ht="15">
      <c r="B60">
        <v>81</v>
      </c>
      <c r="C60">
        <v>81</v>
      </c>
      <c r="D60">
        <v>81</v>
      </c>
      <c r="E60" s="2" t="s">
        <v>55</v>
      </c>
      <c r="F60" t="s">
        <v>86</v>
      </c>
      <c r="G60" s="18">
        <v>5.34418971968246</v>
      </c>
      <c r="H60" s="3">
        <v>2008</v>
      </c>
      <c r="I60" s="18">
        <v>19.7934733570605</v>
      </c>
      <c r="J60" s="3">
        <v>2008</v>
      </c>
      <c r="K60">
        <f t="shared" si="3"/>
        <v>0</v>
      </c>
      <c r="L60" s="18">
        <f t="shared" si="2"/>
        <v>26.999757057677513</v>
      </c>
    </row>
    <row r="61" spans="2:12" ht="15">
      <c r="B61">
        <v>82</v>
      </c>
      <c r="C61">
        <v>82</v>
      </c>
      <c r="D61">
        <v>82</v>
      </c>
      <c r="E61" s="2" t="s">
        <v>55</v>
      </c>
      <c r="F61" t="s">
        <v>87</v>
      </c>
      <c r="G61" s="18">
        <v>4.78656290006526</v>
      </c>
      <c r="H61" s="3">
        <v>2009</v>
      </c>
      <c r="I61" s="18">
        <v>23.7075365581776</v>
      </c>
      <c r="J61" s="3">
        <v>2009</v>
      </c>
      <c r="K61">
        <f t="shared" si="3"/>
        <v>0</v>
      </c>
      <c r="L61" s="18">
        <f t="shared" si="2"/>
        <v>20.19004753327776</v>
      </c>
    </row>
    <row r="62" spans="2:12" ht="15">
      <c r="B62">
        <v>83</v>
      </c>
      <c r="C62">
        <v>83</v>
      </c>
      <c r="D62">
        <v>83</v>
      </c>
      <c r="E62" s="2" t="s">
        <v>55</v>
      </c>
      <c r="F62" t="s">
        <v>88</v>
      </c>
      <c r="G62" s="18">
        <v>4.48575378817243</v>
      </c>
      <c r="H62" s="3">
        <v>2009</v>
      </c>
      <c r="I62" s="18">
        <v>24.0781247199211</v>
      </c>
      <c r="J62" s="3">
        <v>2009</v>
      </c>
      <c r="K62">
        <f t="shared" si="3"/>
        <v>0</v>
      </c>
      <c r="L62" s="18">
        <f t="shared" si="2"/>
        <v>18.62999648166591</v>
      </c>
    </row>
    <row r="63" spans="2:12" ht="15">
      <c r="B63">
        <v>84</v>
      </c>
      <c r="C63">
        <v>84</v>
      </c>
      <c r="D63">
        <v>84</v>
      </c>
      <c r="E63" s="2" t="s">
        <v>55</v>
      </c>
      <c r="F63" t="s">
        <v>89</v>
      </c>
      <c r="G63" s="18">
        <v>4.70360103743124</v>
      </c>
      <c r="H63" s="3">
        <v>2008</v>
      </c>
      <c r="I63" s="18">
        <v>25.7153604156627</v>
      </c>
      <c r="J63" s="3">
        <v>2008</v>
      </c>
      <c r="K63">
        <f t="shared" si="3"/>
        <v>0</v>
      </c>
      <c r="L63" s="18">
        <f t="shared" si="2"/>
        <v>18.291017358505982</v>
      </c>
    </row>
    <row r="64" spans="2:12" ht="15">
      <c r="B64">
        <v>86</v>
      </c>
      <c r="C64">
        <v>86</v>
      </c>
      <c r="D64" t="s">
        <v>228</v>
      </c>
      <c r="E64" s="2" t="s">
        <v>90</v>
      </c>
      <c r="F64" t="s">
        <v>92</v>
      </c>
      <c r="G64" s="18">
        <v>3.19759658050624</v>
      </c>
      <c r="H64" s="3">
        <v>2008</v>
      </c>
      <c r="I64" s="18"/>
      <c r="J64" s="3"/>
      <c r="K64">
        <f t="shared" si="3"/>
        <v>2008</v>
      </c>
      <c r="L64" s="18"/>
    </row>
    <row r="65" spans="2:12" ht="15">
      <c r="B65">
        <v>93</v>
      </c>
      <c r="C65">
        <v>93</v>
      </c>
      <c r="D65">
        <v>93</v>
      </c>
      <c r="E65" s="2" t="s">
        <v>90</v>
      </c>
      <c r="F65" t="s">
        <v>99</v>
      </c>
      <c r="G65" s="18">
        <v>6.16767346046261</v>
      </c>
      <c r="H65" s="3">
        <v>2008</v>
      </c>
      <c r="I65" s="18">
        <v>8.75951647797575</v>
      </c>
      <c r="J65" s="3">
        <v>2005</v>
      </c>
      <c r="K65">
        <f t="shared" si="3"/>
        <v>3</v>
      </c>
      <c r="L65" s="18">
        <f aca="true" t="shared" si="4" ref="L65:L92">(+G65/I65)*100</f>
        <v>70.41111773657977</v>
      </c>
    </row>
    <row r="66" spans="2:12" ht="15">
      <c r="B66">
        <v>94</v>
      </c>
      <c r="C66">
        <v>94</v>
      </c>
      <c r="D66" t="s">
        <v>228</v>
      </c>
      <c r="E66" s="2" t="s">
        <v>90</v>
      </c>
      <c r="F66" t="s">
        <v>100</v>
      </c>
      <c r="G66" s="18">
        <v>3.800169478951</v>
      </c>
      <c r="H66" s="3">
        <v>2008</v>
      </c>
      <c r="I66" s="18">
        <v>8.94993640548339</v>
      </c>
      <c r="J66" s="3">
        <v>2004</v>
      </c>
      <c r="K66">
        <f t="shared" si="3"/>
        <v>4</v>
      </c>
      <c r="L66" s="18">
        <f t="shared" si="4"/>
        <v>42.4602958812393</v>
      </c>
    </row>
    <row r="67" spans="2:12" ht="15">
      <c r="B67">
        <v>95</v>
      </c>
      <c r="C67">
        <v>95</v>
      </c>
      <c r="D67">
        <v>95</v>
      </c>
      <c r="E67" s="2" t="s">
        <v>90</v>
      </c>
      <c r="F67" t="s">
        <v>101</v>
      </c>
      <c r="G67" s="18">
        <v>4.47276363882212</v>
      </c>
      <c r="H67" s="3">
        <v>2009</v>
      </c>
      <c r="I67" s="18">
        <v>10.2673905144588</v>
      </c>
      <c r="J67" s="3">
        <v>2009</v>
      </c>
      <c r="K67">
        <f t="shared" si="3"/>
        <v>0</v>
      </c>
      <c r="L67" s="18">
        <f t="shared" si="4"/>
        <v>43.56280821814911</v>
      </c>
    </row>
    <row r="68" spans="2:12" ht="15">
      <c r="B68">
        <v>96</v>
      </c>
      <c r="C68">
        <v>96</v>
      </c>
      <c r="D68">
        <v>96</v>
      </c>
      <c r="E68" s="2" t="s">
        <v>90</v>
      </c>
      <c r="F68" t="s">
        <v>102</v>
      </c>
      <c r="G68" s="18">
        <v>3.52018176369813</v>
      </c>
      <c r="H68" s="3">
        <v>2008</v>
      </c>
      <c r="I68" s="18">
        <v>10.6635515008511</v>
      </c>
      <c r="J68" s="3">
        <v>2008</v>
      </c>
      <c r="K68">
        <f t="shared" si="3"/>
        <v>0</v>
      </c>
      <c r="L68" s="18">
        <f t="shared" si="4"/>
        <v>33.01134489215127</v>
      </c>
    </row>
    <row r="69" spans="2:12" ht="15">
      <c r="B69">
        <v>97</v>
      </c>
      <c r="C69">
        <v>97</v>
      </c>
      <c r="D69">
        <v>97</v>
      </c>
      <c r="E69" s="2" t="s">
        <v>90</v>
      </c>
      <c r="F69" t="s">
        <v>103</v>
      </c>
      <c r="G69" s="18">
        <v>2.18813037843212</v>
      </c>
      <c r="H69" s="3">
        <v>2007</v>
      </c>
      <c r="I69" s="18">
        <v>11.0222500223394</v>
      </c>
      <c r="J69" s="3">
        <v>2007</v>
      </c>
      <c r="K69">
        <f t="shared" si="3"/>
        <v>0</v>
      </c>
      <c r="L69" s="18">
        <f t="shared" si="4"/>
        <v>19.85193925012875</v>
      </c>
    </row>
    <row r="70" spans="2:12" ht="15">
      <c r="B70">
        <v>98</v>
      </c>
      <c r="C70">
        <v>98</v>
      </c>
      <c r="D70">
        <v>98</v>
      </c>
      <c r="E70" s="2" t="s">
        <v>90</v>
      </c>
      <c r="F70" t="s">
        <v>104</v>
      </c>
      <c r="G70" s="18">
        <v>4.72819303283537</v>
      </c>
      <c r="H70" s="3">
        <v>2008</v>
      </c>
      <c r="I70" s="18">
        <v>11.2800187464454</v>
      </c>
      <c r="J70" s="3">
        <v>2008</v>
      </c>
      <c r="K70">
        <f t="shared" si="3"/>
        <v>0</v>
      </c>
      <c r="L70" s="18">
        <f t="shared" si="4"/>
        <v>41.916535239139876</v>
      </c>
    </row>
    <row r="71" spans="2:12" ht="15">
      <c r="B71">
        <v>99</v>
      </c>
      <c r="C71">
        <v>99</v>
      </c>
      <c r="D71">
        <v>99</v>
      </c>
      <c r="E71" s="2" t="s">
        <v>90</v>
      </c>
      <c r="F71" t="s">
        <v>105</v>
      </c>
      <c r="G71" s="18">
        <v>2.84786206785887</v>
      </c>
      <c r="H71" s="3">
        <v>2006</v>
      </c>
      <c r="I71" s="18">
        <v>11.581102205161</v>
      </c>
      <c r="J71" s="3">
        <v>2006</v>
      </c>
      <c r="K71">
        <f t="shared" si="3"/>
        <v>0</v>
      </c>
      <c r="L71" s="18">
        <f t="shared" si="4"/>
        <v>24.590596105694924</v>
      </c>
    </row>
    <row r="72" spans="2:12" ht="15">
      <c r="B72">
        <v>100</v>
      </c>
      <c r="C72">
        <v>100</v>
      </c>
      <c r="D72">
        <v>100</v>
      </c>
      <c r="E72" s="2" t="s">
        <v>90</v>
      </c>
      <c r="F72" t="s">
        <v>106</v>
      </c>
      <c r="G72" s="18">
        <v>3.6885904612891</v>
      </c>
      <c r="H72" s="3">
        <v>2007</v>
      </c>
      <c r="I72" s="18">
        <v>11.581102205161</v>
      </c>
      <c r="J72" s="3">
        <v>2006</v>
      </c>
      <c r="K72">
        <f aca="true" t="shared" si="5" ref="K72:K103">+H72-J72</f>
        <v>1</v>
      </c>
      <c r="L72" s="18">
        <f t="shared" si="4"/>
        <v>31.850081243953767</v>
      </c>
    </row>
    <row r="73" spans="2:12" ht="15">
      <c r="B73">
        <v>102</v>
      </c>
      <c r="C73">
        <v>102</v>
      </c>
      <c r="D73">
        <v>102</v>
      </c>
      <c r="E73" s="2" t="s">
        <v>90</v>
      </c>
      <c r="F73" t="s">
        <v>108</v>
      </c>
      <c r="G73" s="18">
        <v>4.00230676040508</v>
      </c>
      <c r="H73" s="3">
        <v>2007</v>
      </c>
      <c r="I73" s="18">
        <v>11.92430743153</v>
      </c>
      <c r="J73" s="3">
        <v>2007</v>
      </c>
      <c r="K73">
        <f t="shared" si="5"/>
        <v>0</v>
      </c>
      <c r="L73" s="18">
        <f t="shared" si="4"/>
        <v>33.56427015477868</v>
      </c>
    </row>
    <row r="74" spans="2:12" ht="15">
      <c r="B74">
        <v>103</v>
      </c>
      <c r="C74">
        <v>103</v>
      </c>
      <c r="D74" t="s">
        <v>228</v>
      </c>
      <c r="E74" s="2" t="s">
        <v>90</v>
      </c>
      <c r="F74" t="s">
        <v>109</v>
      </c>
      <c r="G74" s="18">
        <v>9.64880882030155</v>
      </c>
      <c r="H74" s="3">
        <v>2005</v>
      </c>
      <c r="I74" s="18">
        <v>12.7087045803092</v>
      </c>
      <c r="J74" s="3">
        <v>2003</v>
      </c>
      <c r="K74">
        <f t="shared" si="5"/>
        <v>2</v>
      </c>
      <c r="L74" s="18">
        <f t="shared" si="4"/>
        <v>75.92283508778198</v>
      </c>
    </row>
    <row r="75" spans="2:12" ht="15">
      <c r="B75">
        <v>106</v>
      </c>
      <c r="C75">
        <v>106</v>
      </c>
      <c r="D75">
        <v>106</v>
      </c>
      <c r="E75" s="2" t="s">
        <v>90</v>
      </c>
      <c r="F75" t="s">
        <v>112</v>
      </c>
      <c r="G75" s="18">
        <v>3.62600022609498</v>
      </c>
      <c r="H75" s="3">
        <v>2008</v>
      </c>
      <c r="I75" s="18">
        <v>13.1188537615472</v>
      </c>
      <c r="J75" s="3">
        <v>2007</v>
      </c>
      <c r="K75">
        <f t="shared" si="5"/>
        <v>1</v>
      </c>
      <c r="L75" s="18">
        <f t="shared" si="4"/>
        <v>27.639611600238922</v>
      </c>
    </row>
    <row r="76" spans="2:12" ht="15">
      <c r="B76">
        <v>107</v>
      </c>
      <c r="C76">
        <v>107</v>
      </c>
      <c r="D76">
        <v>107</v>
      </c>
      <c r="E76" s="2" t="s">
        <v>90</v>
      </c>
      <c r="F76" t="s">
        <v>113</v>
      </c>
      <c r="G76" s="18">
        <v>6.07381416829674</v>
      </c>
      <c r="H76" s="3">
        <v>2007</v>
      </c>
      <c r="I76" s="18">
        <v>13.161511344418</v>
      </c>
      <c r="J76" s="3">
        <v>2009</v>
      </c>
      <c r="K76">
        <f t="shared" si="5"/>
        <v>-2</v>
      </c>
      <c r="L76" s="18">
        <f t="shared" si="4"/>
        <v>46.148303256014266</v>
      </c>
    </row>
    <row r="77" spans="2:12" ht="15">
      <c r="B77">
        <v>108</v>
      </c>
      <c r="C77">
        <v>108</v>
      </c>
      <c r="D77">
        <v>108</v>
      </c>
      <c r="E77" s="2" t="s">
        <v>90</v>
      </c>
      <c r="F77" t="s">
        <v>114</v>
      </c>
      <c r="G77" s="18">
        <v>2.62241900420378</v>
      </c>
      <c r="H77" s="3">
        <v>2009</v>
      </c>
      <c r="I77" s="18">
        <v>13.3790773850143</v>
      </c>
      <c r="J77" s="3">
        <v>2009</v>
      </c>
      <c r="K77">
        <f t="shared" si="5"/>
        <v>0</v>
      </c>
      <c r="L77" s="18">
        <f t="shared" si="4"/>
        <v>19.600895702577454</v>
      </c>
    </row>
    <row r="78" spans="2:12" ht="15">
      <c r="B78">
        <v>110</v>
      </c>
      <c r="C78">
        <v>110</v>
      </c>
      <c r="D78">
        <v>110</v>
      </c>
      <c r="E78" s="2" t="s">
        <v>90</v>
      </c>
      <c r="F78" t="s">
        <v>116</v>
      </c>
      <c r="G78" s="18">
        <v>4.92687406861891</v>
      </c>
      <c r="H78" s="3">
        <v>2007</v>
      </c>
      <c r="I78" s="18">
        <v>13.5353935129649</v>
      </c>
      <c r="J78" s="3">
        <v>2007</v>
      </c>
      <c r="K78">
        <f t="shared" si="5"/>
        <v>0</v>
      </c>
      <c r="L78" s="18">
        <f t="shared" si="4"/>
        <v>36.399932250951515</v>
      </c>
    </row>
    <row r="79" spans="2:12" ht="15">
      <c r="B79">
        <v>111</v>
      </c>
      <c r="C79">
        <v>111</v>
      </c>
      <c r="D79">
        <v>111</v>
      </c>
      <c r="E79" s="2" t="s">
        <v>90</v>
      </c>
      <c r="F79" t="s">
        <v>117</v>
      </c>
      <c r="G79" s="18">
        <v>6.59074263593486</v>
      </c>
      <c r="H79" s="3">
        <v>2009</v>
      </c>
      <c r="I79" s="18">
        <v>13.8079211769802</v>
      </c>
      <c r="J79" s="3">
        <v>2009</v>
      </c>
      <c r="K79">
        <f t="shared" si="5"/>
        <v>0</v>
      </c>
      <c r="L79" s="18">
        <f t="shared" si="4"/>
        <v>47.73160674557283</v>
      </c>
    </row>
    <row r="80" spans="2:12" ht="15">
      <c r="B80">
        <v>112</v>
      </c>
      <c r="C80">
        <v>112</v>
      </c>
      <c r="D80">
        <v>112</v>
      </c>
      <c r="E80" s="2" t="s">
        <v>90</v>
      </c>
      <c r="F80" t="s">
        <v>118</v>
      </c>
      <c r="G80" s="18">
        <v>6.64971498030694</v>
      </c>
      <c r="H80" s="3">
        <v>2009</v>
      </c>
      <c r="I80" s="18">
        <v>14.2659506681562</v>
      </c>
      <c r="J80" s="3">
        <v>2009</v>
      </c>
      <c r="K80">
        <f t="shared" si="5"/>
        <v>0</v>
      </c>
      <c r="L80" s="18">
        <f t="shared" si="4"/>
        <v>46.61249106342508</v>
      </c>
    </row>
    <row r="81" spans="2:12" ht="15">
      <c r="B81">
        <v>113</v>
      </c>
      <c r="C81">
        <v>113</v>
      </c>
      <c r="D81">
        <v>113</v>
      </c>
      <c r="E81" s="2" t="s">
        <v>90</v>
      </c>
      <c r="F81" t="s">
        <v>119</v>
      </c>
      <c r="G81" s="18">
        <v>3.20901234567901</v>
      </c>
      <c r="H81" s="3">
        <v>2007</v>
      </c>
      <c r="I81" s="18">
        <v>14.6488364322893</v>
      </c>
      <c r="J81" s="3">
        <v>2007</v>
      </c>
      <c r="K81">
        <f t="shared" si="5"/>
        <v>0</v>
      </c>
      <c r="L81" s="18">
        <f t="shared" si="4"/>
        <v>21.906261022927605</v>
      </c>
    </row>
    <row r="82" spans="2:12" ht="15">
      <c r="B82">
        <v>114</v>
      </c>
      <c r="C82">
        <v>114</v>
      </c>
      <c r="D82">
        <v>114</v>
      </c>
      <c r="E82" s="2" t="s">
        <v>90</v>
      </c>
      <c r="F82" t="s">
        <v>120</v>
      </c>
      <c r="G82" s="18">
        <v>4.81306602570613</v>
      </c>
      <c r="H82" s="3">
        <v>2009</v>
      </c>
      <c r="I82" s="18">
        <v>14.9309152143009</v>
      </c>
      <c r="J82" s="3">
        <v>2008</v>
      </c>
      <c r="K82">
        <f t="shared" si="5"/>
        <v>1</v>
      </c>
      <c r="L82" s="18">
        <f t="shared" si="4"/>
        <v>32.235572680073574</v>
      </c>
    </row>
    <row r="83" spans="2:12" ht="15">
      <c r="B83">
        <v>116</v>
      </c>
      <c r="C83">
        <v>116</v>
      </c>
      <c r="D83">
        <v>116</v>
      </c>
      <c r="E83" s="2" t="s">
        <v>90</v>
      </c>
      <c r="F83" t="s">
        <v>122</v>
      </c>
      <c r="G83" s="18">
        <v>5.08438612219991</v>
      </c>
      <c r="H83" s="3">
        <v>2007</v>
      </c>
      <c r="I83" s="18">
        <v>16.0990734657746</v>
      </c>
      <c r="J83" s="3">
        <v>2007</v>
      </c>
      <c r="K83">
        <f t="shared" si="5"/>
        <v>0</v>
      </c>
      <c r="L83" s="18">
        <f t="shared" si="4"/>
        <v>31.581855521120055</v>
      </c>
    </row>
    <row r="84" spans="2:12" ht="15">
      <c r="B84">
        <v>117</v>
      </c>
      <c r="C84">
        <v>117</v>
      </c>
      <c r="D84">
        <v>117</v>
      </c>
      <c r="E84" s="2" t="s">
        <v>90</v>
      </c>
      <c r="F84" t="s">
        <v>123</v>
      </c>
      <c r="G84" s="18">
        <v>13.6334124341358</v>
      </c>
      <c r="H84" s="3">
        <v>2008</v>
      </c>
      <c r="I84" s="18">
        <v>17.4804779936282</v>
      </c>
      <c r="J84" s="3">
        <v>2009</v>
      </c>
      <c r="K84">
        <f t="shared" si="5"/>
        <v>-1</v>
      </c>
      <c r="L84" s="18">
        <f t="shared" si="4"/>
        <v>77.99221759899991</v>
      </c>
    </row>
    <row r="85" spans="2:12" ht="15">
      <c r="B85">
        <v>118</v>
      </c>
      <c r="C85">
        <v>118</v>
      </c>
      <c r="D85" t="s">
        <v>228</v>
      </c>
      <c r="E85" s="2" t="s">
        <v>90</v>
      </c>
      <c r="F85" t="s">
        <v>124</v>
      </c>
      <c r="G85" s="18">
        <v>6.31361220121844</v>
      </c>
      <c r="H85" s="3">
        <v>2006</v>
      </c>
      <c r="I85" s="18">
        <v>18.0599999996671</v>
      </c>
      <c r="J85" s="3">
        <v>2003</v>
      </c>
      <c r="K85">
        <f t="shared" si="5"/>
        <v>3</v>
      </c>
      <c r="L85" s="18">
        <f t="shared" si="4"/>
        <v>34.95909303064684</v>
      </c>
    </row>
    <row r="86" spans="2:12" ht="15">
      <c r="B86">
        <v>119</v>
      </c>
      <c r="C86">
        <v>119</v>
      </c>
      <c r="D86">
        <v>119</v>
      </c>
      <c r="E86" s="2" t="s">
        <v>90</v>
      </c>
      <c r="F86" t="s">
        <v>125</v>
      </c>
      <c r="G86" s="18">
        <v>3.98750218000494</v>
      </c>
      <c r="H86" s="3">
        <v>2008</v>
      </c>
      <c r="I86" s="18">
        <v>18.223734639901</v>
      </c>
      <c r="J86" s="3">
        <v>2007</v>
      </c>
      <c r="K86">
        <f t="shared" si="5"/>
        <v>1</v>
      </c>
      <c r="L86" s="18">
        <f t="shared" si="4"/>
        <v>21.880817838920212</v>
      </c>
    </row>
    <row r="87" spans="2:12" ht="15">
      <c r="B87">
        <v>120</v>
      </c>
      <c r="C87">
        <v>120</v>
      </c>
      <c r="D87">
        <v>120</v>
      </c>
      <c r="E87" s="2" t="s">
        <v>90</v>
      </c>
      <c r="F87" t="s">
        <v>126</v>
      </c>
      <c r="G87" s="18">
        <v>5.7493326645176</v>
      </c>
      <c r="H87" s="3">
        <v>2008</v>
      </c>
      <c r="I87" s="18">
        <v>18.7137539834289</v>
      </c>
      <c r="J87" s="3">
        <v>2008</v>
      </c>
      <c r="K87">
        <f t="shared" si="5"/>
        <v>0</v>
      </c>
      <c r="L87" s="18">
        <f t="shared" si="4"/>
        <v>30.72249784628277</v>
      </c>
    </row>
    <row r="88" spans="2:12" ht="15">
      <c r="B88">
        <v>121</v>
      </c>
      <c r="C88">
        <v>121</v>
      </c>
      <c r="D88">
        <v>121</v>
      </c>
      <c r="E88" s="2" t="s">
        <v>90</v>
      </c>
      <c r="F88" t="s">
        <v>127</v>
      </c>
      <c r="G88" s="18">
        <v>5.03819130434783</v>
      </c>
      <c r="H88" s="3">
        <v>2008</v>
      </c>
      <c r="I88" s="18">
        <v>19.4985233767462</v>
      </c>
      <c r="J88" s="3">
        <v>2008</v>
      </c>
      <c r="K88">
        <f t="shared" si="5"/>
        <v>0</v>
      </c>
      <c r="L88" s="18">
        <f t="shared" si="4"/>
        <v>25.8388351107466</v>
      </c>
    </row>
    <row r="89" spans="2:12" ht="15">
      <c r="B89">
        <v>123</v>
      </c>
      <c r="C89">
        <v>123</v>
      </c>
      <c r="D89">
        <v>123</v>
      </c>
      <c r="E89" s="2" t="s">
        <v>90</v>
      </c>
      <c r="F89" t="s">
        <v>129</v>
      </c>
      <c r="G89" s="18">
        <v>2.67763101958003</v>
      </c>
      <c r="H89" s="3">
        <v>2008</v>
      </c>
      <c r="I89" s="18">
        <v>20.7413874912967</v>
      </c>
      <c r="J89" s="3">
        <v>2008</v>
      </c>
      <c r="K89">
        <f t="shared" si="5"/>
        <v>0</v>
      </c>
      <c r="L89" s="18">
        <f t="shared" si="4"/>
        <v>12.909604146316594</v>
      </c>
    </row>
    <row r="90" spans="2:12" ht="15">
      <c r="B90">
        <v>124</v>
      </c>
      <c r="C90">
        <v>124</v>
      </c>
      <c r="D90" t="s">
        <v>228</v>
      </c>
      <c r="E90" s="2" t="s">
        <v>90</v>
      </c>
      <c r="F90" t="s">
        <v>130</v>
      </c>
      <c r="G90" s="18">
        <v>4.81451847311668</v>
      </c>
      <c r="H90" s="3">
        <v>2007</v>
      </c>
      <c r="I90" s="18">
        <v>25.6126941280474</v>
      </c>
      <c r="J90" s="3">
        <v>2004</v>
      </c>
      <c r="K90">
        <f t="shared" si="5"/>
        <v>3</v>
      </c>
      <c r="L90" s="18">
        <f t="shared" si="4"/>
        <v>18.79739182862649</v>
      </c>
    </row>
    <row r="91" spans="2:12" ht="15">
      <c r="B91">
        <v>125</v>
      </c>
      <c r="C91">
        <v>125</v>
      </c>
      <c r="D91">
        <v>125</v>
      </c>
      <c r="E91" s="2" t="s">
        <v>90</v>
      </c>
      <c r="F91" t="s">
        <v>131</v>
      </c>
      <c r="G91" s="18">
        <v>6.31585576225929</v>
      </c>
      <c r="H91" s="3">
        <v>2009</v>
      </c>
      <c r="I91" s="18">
        <v>37.7011752252659</v>
      </c>
      <c r="J91" s="3">
        <v>2009</v>
      </c>
      <c r="K91">
        <f t="shared" si="5"/>
        <v>0</v>
      </c>
      <c r="L91" s="18">
        <f t="shared" si="4"/>
        <v>16.75241083208102</v>
      </c>
    </row>
    <row r="92" spans="2:12" ht="15">
      <c r="B92">
        <v>126</v>
      </c>
      <c r="C92">
        <v>126</v>
      </c>
      <c r="D92">
        <v>126</v>
      </c>
      <c r="E92" s="2" t="s">
        <v>90</v>
      </c>
      <c r="F92" t="s">
        <v>132</v>
      </c>
      <c r="G92" s="18">
        <v>6.16487148381227</v>
      </c>
      <c r="H92" s="3">
        <v>2008</v>
      </c>
      <c r="I92" s="18">
        <v>53.9989717655757</v>
      </c>
      <c r="J92" s="3">
        <v>2009</v>
      </c>
      <c r="K92">
        <f t="shared" si="5"/>
        <v>-1</v>
      </c>
      <c r="L92" s="18">
        <f t="shared" si="4"/>
        <v>11.416646062402192</v>
      </c>
    </row>
    <row r="93" spans="2:12" ht="15">
      <c r="B93">
        <v>129</v>
      </c>
      <c r="C93">
        <v>129</v>
      </c>
      <c r="D93" t="s">
        <v>228</v>
      </c>
      <c r="E93" s="2" t="s">
        <v>133</v>
      </c>
      <c r="F93" t="s">
        <v>136</v>
      </c>
      <c r="G93" s="18">
        <v>3.16329184815038</v>
      </c>
      <c r="H93" s="3">
        <v>2008</v>
      </c>
      <c r="I93" s="18"/>
      <c r="J93" s="3"/>
      <c r="K93">
        <f t="shared" si="5"/>
        <v>2008</v>
      </c>
      <c r="L93" s="18"/>
    </row>
    <row r="94" spans="2:12" ht="15">
      <c r="B94">
        <v>131</v>
      </c>
      <c r="C94">
        <v>131</v>
      </c>
      <c r="D94" t="s">
        <v>228</v>
      </c>
      <c r="E94" s="2" t="s">
        <v>133</v>
      </c>
      <c r="F94" t="s">
        <v>138</v>
      </c>
      <c r="G94" s="18">
        <v>2.01775415360794</v>
      </c>
      <c r="H94" s="3">
        <v>2007</v>
      </c>
      <c r="I94" s="18"/>
      <c r="J94" s="3"/>
      <c r="K94">
        <f t="shared" si="5"/>
        <v>2007</v>
      </c>
      <c r="L94" s="18"/>
    </row>
    <row r="95" spans="2:12" ht="15">
      <c r="B95">
        <v>133</v>
      </c>
      <c r="C95">
        <v>133</v>
      </c>
      <c r="D95">
        <v>133</v>
      </c>
      <c r="E95" s="2" t="s">
        <v>133</v>
      </c>
      <c r="F95" t="s">
        <v>140</v>
      </c>
      <c r="G95" s="18">
        <v>4.2873300198141</v>
      </c>
      <c r="H95" s="3">
        <v>2007</v>
      </c>
      <c r="I95" s="18">
        <v>8.95954839427225</v>
      </c>
      <c r="J95" s="3">
        <v>2007</v>
      </c>
      <c r="K95">
        <f t="shared" si="5"/>
        <v>0</v>
      </c>
      <c r="L95" s="18">
        <f aca="true" t="shared" si="6" ref="L95:L123">(+G95/I95)*100</f>
        <v>47.85207726044481</v>
      </c>
    </row>
    <row r="96" spans="2:12" ht="15">
      <c r="B96">
        <v>134</v>
      </c>
      <c r="C96">
        <v>134</v>
      </c>
      <c r="D96">
        <v>134</v>
      </c>
      <c r="E96" s="2" t="s">
        <v>133</v>
      </c>
      <c r="F96" t="s">
        <v>141</v>
      </c>
      <c r="G96" s="18">
        <v>4.04260414941493</v>
      </c>
      <c r="H96" s="3">
        <v>2005</v>
      </c>
      <c r="I96" s="18">
        <v>9.20348662704221</v>
      </c>
      <c r="J96" s="3">
        <v>2005</v>
      </c>
      <c r="K96">
        <f t="shared" si="5"/>
        <v>0</v>
      </c>
      <c r="L96" s="18">
        <f t="shared" si="6"/>
        <v>43.9247028135698</v>
      </c>
    </row>
    <row r="97" spans="2:12" ht="15">
      <c r="B97">
        <v>135</v>
      </c>
      <c r="C97">
        <v>135</v>
      </c>
      <c r="D97">
        <v>135</v>
      </c>
      <c r="E97" s="2" t="s">
        <v>133</v>
      </c>
      <c r="F97" t="s">
        <v>142</v>
      </c>
      <c r="G97" s="18">
        <v>4.12743297763001</v>
      </c>
      <c r="H97" s="3">
        <v>2007</v>
      </c>
      <c r="I97" s="18">
        <v>9.61706127122348</v>
      </c>
      <c r="J97" s="3">
        <v>2007</v>
      </c>
      <c r="K97">
        <f t="shared" si="5"/>
        <v>0</v>
      </c>
      <c r="L97" s="18">
        <f t="shared" si="6"/>
        <v>42.91781929247206</v>
      </c>
    </row>
    <row r="98" spans="2:12" ht="15">
      <c r="B98">
        <v>137</v>
      </c>
      <c r="C98">
        <v>137</v>
      </c>
      <c r="D98">
        <v>137</v>
      </c>
      <c r="E98" s="2" t="s">
        <v>133</v>
      </c>
      <c r="F98" t="s">
        <v>144</v>
      </c>
      <c r="G98" s="18">
        <v>4.49510927901108</v>
      </c>
      <c r="H98" s="3">
        <v>2007</v>
      </c>
      <c r="I98" s="18">
        <v>10.2817701290467</v>
      </c>
      <c r="J98" s="3">
        <v>2007</v>
      </c>
      <c r="K98">
        <f t="shared" si="5"/>
        <v>0</v>
      </c>
      <c r="L98" s="18">
        <f t="shared" si="6"/>
        <v>43.71921588007585</v>
      </c>
    </row>
    <row r="99" spans="2:12" ht="15">
      <c r="B99">
        <v>138</v>
      </c>
      <c r="C99">
        <v>138</v>
      </c>
      <c r="D99">
        <v>138</v>
      </c>
      <c r="E99" s="2" t="s">
        <v>133</v>
      </c>
      <c r="F99" t="s">
        <v>145</v>
      </c>
      <c r="G99" s="18">
        <v>5.58994852486488</v>
      </c>
      <c r="H99" s="3">
        <v>2007</v>
      </c>
      <c r="I99" s="18">
        <v>10.6907460234652</v>
      </c>
      <c r="J99" s="3">
        <v>2007</v>
      </c>
      <c r="K99">
        <f t="shared" si="5"/>
        <v>0</v>
      </c>
      <c r="L99" s="18">
        <f t="shared" si="6"/>
        <v>52.2877310207862</v>
      </c>
    </row>
    <row r="100" spans="2:12" ht="15">
      <c r="B100">
        <v>139</v>
      </c>
      <c r="C100">
        <v>139</v>
      </c>
      <c r="D100">
        <v>139</v>
      </c>
      <c r="E100" s="2" t="s">
        <v>133</v>
      </c>
      <c r="F100" t="s">
        <v>146</v>
      </c>
      <c r="G100" s="18">
        <v>5.39771575641247</v>
      </c>
      <c r="H100" s="3">
        <v>2007</v>
      </c>
      <c r="I100" s="18">
        <v>11.0572445982093</v>
      </c>
      <c r="J100" s="3">
        <v>2007</v>
      </c>
      <c r="K100">
        <f t="shared" si="5"/>
        <v>0</v>
      </c>
      <c r="L100" s="18">
        <f t="shared" si="6"/>
        <v>48.81610159267545</v>
      </c>
    </row>
    <row r="101" spans="2:12" ht="15">
      <c r="B101">
        <v>140</v>
      </c>
      <c r="C101">
        <v>140</v>
      </c>
      <c r="D101">
        <v>140</v>
      </c>
      <c r="E101" s="2" t="s">
        <v>133</v>
      </c>
      <c r="F101" t="s">
        <v>147</v>
      </c>
      <c r="G101" s="18">
        <v>4.3462242930286</v>
      </c>
      <c r="H101" s="3">
        <v>2007</v>
      </c>
      <c r="I101" s="18">
        <v>11.0851353479459</v>
      </c>
      <c r="J101" s="3">
        <v>2007</v>
      </c>
      <c r="K101">
        <f t="shared" si="5"/>
        <v>0</v>
      </c>
      <c r="L101" s="18">
        <f t="shared" si="6"/>
        <v>39.20767908200566</v>
      </c>
    </row>
    <row r="102" spans="2:12" ht="15">
      <c r="B102">
        <v>141</v>
      </c>
      <c r="C102">
        <v>141</v>
      </c>
      <c r="D102">
        <v>141</v>
      </c>
      <c r="E102" s="2" t="s">
        <v>133</v>
      </c>
      <c r="F102" t="s">
        <v>148</v>
      </c>
      <c r="G102" s="18">
        <v>5.24909345919657</v>
      </c>
      <c r="H102" s="3">
        <v>2006</v>
      </c>
      <c r="I102" s="18">
        <v>11.3415473072321</v>
      </c>
      <c r="J102" s="3">
        <v>2006</v>
      </c>
      <c r="K102">
        <f t="shared" si="5"/>
        <v>0</v>
      </c>
      <c r="L102" s="18">
        <f t="shared" si="6"/>
        <v>46.28198707816005</v>
      </c>
    </row>
    <row r="103" spans="2:12" ht="15">
      <c r="B103">
        <v>142</v>
      </c>
      <c r="C103">
        <v>142</v>
      </c>
      <c r="D103">
        <v>142</v>
      </c>
      <c r="E103" s="2" t="s">
        <v>133</v>
      </c>
      <c r="F103" t="s">
        <v>149</v>
      </c>
      <c r="G103" s="18">
        <v>5.46765017854788</v>
      </c>
      <c r="H103" s="3">
        <v>2007</v>
      </c>
      <c r="I103" s="18">
        <v>11.6594688463032</v>
      </c>
      <c r="J103" s="3">
        <v>2007</v>
      </c>
      <c r="K103">
        <f t="shared" si="5"/>
        <v>0</v>
      </c>
      <c r="L103" s="18">
        <f t="shared" si="6"/>
        <v>46.89450480655022</v>
      </c>
    </row>
    <row r="104" spans="2:12" ht="15">
      <c r="B104">
        <v>143</v>
      </c>
      <c r="C104">
        <v>143</v>
      </c>
      <c r="D104">
        <v>143</v>
      </c>
      <c r="E104" s="2" t="s">
        <v>133</v>
      </c>
      <c r="F104" t="s">
        <v>150</v>
      </c>
      <c r="G104" s="18">
        <v>5.32085459222216</v>
      </c>
      <c r="H104" s="3">
        <v>2007</v>
      </c>
      <c r="I104" s="18">
        <v>11.6902605806591</v>
      </c>
      <c r="J104" s="3">
        <v>2007</v>
      </c>
      <c r="K104">
        <f aca="true" t="shared" si="7" ref="K104:K135">+H104-J104</f>
        <v>0</v>
      </c>
      <c r="L104" s="18">
        <f t="shared" si="6"/>
        <v>45.515277914550715</v>
      </c>
    </row>
    <row r="105" spans="2:12" ht="15">
      <c r="B105">
        <v>144</v>
      </c>
      <c r="C105">
        <v>144</v>
      </c>
      <c r="D105">
        <v>144</v>
      </c>
      <c r="E105" s="2" t="s">
        <v>133</v>
      </c>
      <c r="F105" t="s">
        <v>151</v>
      </c>
      <c r="G105" s="18">
        <v>6.01955567190119</v>
      </c>
      <c r="H105" s="3">
        <v>2007</v>
      </c>
      <c r="I105" s="18">
        <v>12.4410470347586</v>
      </c>
      <c r="J105" s="3">
        <v>2007</v>
      </c>
      <c r="K105">
        <f t="shared" si="7"/>
        <v>0</v>
      </c>
      <c r="L105" s="18">
        <f t="shared" si="6"/>
        <v>48.38463880960635</v>
      </c>
    </row>
    <row r="106" spans="2:12" ht="15">
      <c r="B106">
        <v>145</v>
      </c>
      <c r="C106">
        <v>145</v>
      </c>
      <c r="D106">
        <v>145</v>
      </c>
      <c r="E106" s="2" t="s">
        <v>133</v>
      </c>
      <c r="F106" t="s">
        <v>152</v>
      </c>
      <c r="G106" s="18">
        <v>5.90930690151635</v>
      </c>
      <c r="H106" s="3">
        <v>2007</v>
      </c>
      <c r="I106" s="18">
        <v>12.4846529597976</v>
      </c>
      <c r="J106" s="3">
        <v>2007</v>
      </c>
      <c r="K106">
        <f t="shared" si="7"/>
        <v>0</v>
      </c>
      <c r="L106" s="18">
        <f t="shared" si="6"/>
        <v>47.33256839853842</v>
      </c>
    </row>
    <row r="107" spans="2:12" ht="15">
      <c r="B107">
        <v>146</v>
      </c>
      <c r="C107">
        <v>146</v>
      </c>
      <c r="D107" t="s">
        <v>228</v>
      </c>
      <c r="E107" s="2" t="s">
        <v>133</v>
      </c>
      <c r="F107" t="s">
        <v>153</v>
      </c>
      <c r="G107" s="18">
        <v>4.91813672732788</v>
      </c>
      <c r="H107" s="3">
        <v>2007</v>
      </c>
      <c r="I107" s="18">
        <v>12.5522428054947</v>
      </c>
      <c r="J107" s="3">
        <v>2002</v>
      </c>
      <c r="K107">
        <f t="shared" si="7"/>
        <v>5</v>
      </c>
      <c r="L107" s="18">
        <f t="shared" si="6"/>
        <v>39.18133837544143</v>
      </c>
    </row>
    <row r="108" spans="2:12" ht="15">
      <c r="B108">
        <v>147</v>
      </c>
      <c r="C108">
        <v>147</v>
      </c>
      <c r="D108">
        <v>147</v>
      </c>
      <c r="E108" s="2" t="s">
        <v>133</v>
      </c>
      <c r="F108" t="s">
        <v>154</v>
      </c>
      <c r="G108" s="18">
        <v>6.5551126065173</v>
      </c>
      <c r="H108" s="3">
        <v>2007</v>
      </c>
      <c r="I108" s="18">
        <v>12.7274116300346</v>
      </c>
      <c r="J108" s="3">
        <v>2007</v>
      </c>
      <c r="K108">
        <f t="shared" si="7"/>
        <v>0</v>
      </c>
      <c r="L108" s="18">
        <f t="shared" si="6"/>
        <v>51.503894091460914</v>
      </c>
    </row>
    <row r="109" spans="2:12" ht="15">
      <c r="B109">
        <v>148</v>
      </c>
      <c r="C109">
        <v>148</v>
      </c>
      <c r="D109">
        <v>148</v>
      </c>
      <c r="E109" s="2" t="s">
        <v>133</v>
      </c>
      <c r="F109" t="s">
        <v>155</v>
      </c>
      <c r="G109" s="18">
        <v>5.89656127461699</v>
      </c>
      <c r="H109" s="3">
        <v>2007</v>
      </c>
      <c r="I109" s="18">
        <v>13.0748158670233</v>
      </c>
      <c r="J109" s="3">
        <v>2007</v>
      </c>
      <c r="K109">
        <f t="shared" si="7"/>
        <v>0</v>
      </c>
      <c r="L109" s="18">
        <f t="shared" si="6"/>
        <v>45.09861809594601</v>
      </c>
    </row>
    <row r="110" spans="2:12" ht="15">
      <c r="B110">
        <v>149</v>
      </c>
      <c r="C110">
        <v>149</v>
      </c>
      <c r="D110">
        <v>149</v>
      </c>
      <c r="E110" s="2" t="s">
        <v>133</v>
      </c>
      <c r="F110" t="s">
        <v>156</v>
      </c>
      <c r="G110" s="18">
        <v>4.89727648302237</v>
      </c>
      <c r="H110" s="3">
        <v>2007</v>
      </c>
      <c r="I110" s="18">
        <v>13.7533868204028</v>
      </c>
      <c r="J110" s="3">
        <v>2007</v>
      </c>
      <c r="K110">
        <f t="shared" si="7"/>
        <v>0</v>
      </c>
      <c r="L110" s="18">
        <f t="shared" si="6"/>
        <v>35.60778553655879</v>
      </c>
    </row>
    <row r="111" spans="2:12" ht="15">
      <c r="B111">
        <v>150</v>
      </c>
      <c r="C111">
        <v>150</v>
      </c>
      <c r="D111">
        <v>150</v>
      </c>
      <c r="E111" s="2" t="s">
        <v>133</v>
      </c>
      <c r="F111" t="s">
        <v>157</v>
      </c>
      <c r="G111" s="18">
        <v>5.45093733370742</v>
      </c>
      <c r="H111" s="3">
        <v>2007</v>
      </c>
      <c r="I111" s="18">
        <v>14.1322434337298</v>
      </c>
      <c r="J111" s="3">
        <v>2007</v>
      </c>
      <c r="K111">
        <f t="shared" si="7"/>
        <v>0</v>
      </c>
      <c r="L111" s="18">
        <f t="shared" si="6"/>
        <v>38.57092725064106</v>
      </c>
    </row>
    <row r="112" spans="2:12" ht="15">
      <c r="B112">
        <v>151</v>
      </c>
      <c r="C112">
        <v>151</v>
      </c>
      <c r="D112">
        <v>151</v>
      </c>
      <c r="E112" s="2" t="s">
        <v>133</v>
      </c>
      <c r="F112" t="s">
        <v>158</v>
      </c>
      <c r="G112" s="18">
        <v>6.37905697439399</v>
      </c>
      <c r="H112" s="3">
        <v>2007</v>
      </c>
      <c r="I112" s="18">
        <v>14.8604880272032</v>
      </c>
      <c r="J112" s="3">
        <v>2007</v>
      </c>
      <c r="K112">
        <f t="shared" si="7"/>
        <v>0</v>
      </c>
      <c r="L112" s="18">
        <f t="shared" si="6"/>
        <v>42.926295305488374</v>
      </c>
    </row>
    <row r="113" spans="2:12" ht="15">
      <c r="B113">
        <v>152</v>
      </c>
      <c r="C113">
        <v>152</v>
      </c>
      <c r="D113">
        <v>152</v>
      </c>
      <c r="E113" s="2" t="s">
        <v>133</v>
      </c>
      <c r="F113" t="s">
        <v>159</v>
      </c>
      <c r="G113" s="18">
        <v>7.82889470420971</v>
      </c>
      <c r="H113" s="3">
        <v>2007</v>
      </c>
      <c r="I113" s="18">
        <v>15.3900177733758</v>
      </c>
      <c r="J113" s="3">
        <v>2007</v>
      </c>
      <c r="K113">
        <f t="shared" si="7"/>
        <v>0</v>
      </c>
      <c r="L113" s="18">
        <f t="shared" si="6"/>
        <v>50.8699523255485</v>
      </c>
    </row>
    <row r="114" spans="2:12" ht="15">
      <c r="B114">
        <v>153</v>
      </c>
      <c r="C114">
        <v>153</v>
      </c>
      <c r="D114">
        <v>153</v>
      </c>
      <c r="E114" s="2" t="s">
        <v>133</v>
      </c>
      <c r="F114" t="s">
        <v>160</v>
      </c>
      <c r="G114" s="18">
        <v>5.18232050716177</v>
      </c>
      <c r="H114" s="3">
        <v>2007</v>
      </c>
      <c r="I114" s="18">
        <v>16.0868646464746</v>
      </c>
      <c r="J114" s="3">
        <v>2007</v>
      </c>
      <c r="K114">
        <f t="shared" si="7"/>
        <v>0</v>
      </c>
      <c r="L114" s="18">
        <f t="shared" si="6"/>
        <v>32.214608757197844</v>
      </c>
    </row>
    <row r="115" spans="2:12" ht="15">
      <c r="B115">
        <v>154</v>
      </c>
      <c r="C115">
        <v>154</v>
      </c>
      <c r="D115">
        <v>154</v>
      </c>
      <c r="E115" s="2" t="s">
        <v>133</v>
      </c>
      <c r="F115" t="s">
        <v>161</v>
      </c>
      <c r="G115" s="18">
        <v>6.76039913594209</v>
      </c>
      <c r="H115" s="3">
        <v>2007</v>
      </c>
      <c r="I115" s="18">
        <v>16.4722058736931</v>
      </c>
      <c r="J115" s="3">
        <v>2007</v>
      </c>
      <c r="K115">
        <f t="shared" si="7"/>
        <v>0</v>
      </c>
      <c r="L115" s="18">
        <f t="shared" si="6"/>
        <v>41.04124965277887</v>
      </c>
    </row>
    <row r="116" spans="2:12" ht="15">
      <c r="B116">
        <v>155</v>
      </c>
      <c r="C116">
        <v>155</v>
      </c>
      <c r="D116">
        <v>155</v>
      </c>
      <c r="E116" s="2" t="s">
        <v>133</v>
      </c>
      <c r="F116" t="s">
        <v>162</v>
      </c>
      <c r="G116" s="18">
        <v>7.36057907639231</v>
      </c>
      <c r="H116" s="3">
        <v>2007</v>
      </c>
      <c r="I116" s="18">
        <v>17.4138550499751</v>
      </c>
      <c r="J116" s="3">
        <v>2007</v>
      </c>
      <c r="K116">
        <f t="shared" si="7"/>
        <v>0</v>
      </c>
      <c r="L116" s="18">
        <f t="shared" si="6"/>
        <v>42.26852156095576</v>
      </c>
    </row>
    <row r="117" spans="2:12" ht="15">
      <c r="B117">
        <v>158</v>
      </c>
      <c r="C117">
        <v>158</v>
      </c>
      <c r="D117" t="s">
        <v>228</v>
      </c>
      <c r="E117" s="2" t="s">
        <v>163</v>
      </c>
      <c r="F117" t="s">
        <v>166</v>
      </c>
      <c r="G117" s="18">
        <v>3.07980530817303</v>
      </c>
      <c r="H117" s="3">
        <v>2006</v>
      </c>
      <c r="I117" s="18">
        <v>10.7376516231617</v>
      </c>
      <c r="J117" s="3">
        <v>2002</v>
      </c>
      <c r="K117">
        <f t="shared" si="7"/>
        <v>4</v>
      </c>
      <c r="L117" s="18">
        <f t="shared" si="6"/>
        <v>28.68229866509845</v>
      </c>
    </row>
    <row r="118" spans="2:12" ht="15">
      <c r="B118">
        <v>159</v>
      </c>
      <c r="C118">
        <v>159</v>
      </c>
      <c r="D118">
        <v>159</v>
      </c>
      <c r="E118" s="2" t="s">
        <v>163</v>
      </c>
      <c r="F118" t="s">
        <v>167</v>
      </c>
      <c r="G118" s="18">
        <v>2.67980481079073</v>
      </c>
      <c r="H118" s="3">
        <v>2009</v>
      </c>
      <c r="I118" s="18">
        <v>11.1509366782748</v>
      </c>
      <c r="J118" s="3">
        <v>2009</v>
      </c>
      <c r="K118">
        <f t="shared" si="7"/>
        <v>0</v>
      </c>
      <c r="L118" s="18">
        <f t="shared" si="6"/>
        <v>24.0321049980649</v>
      </c>
    </row>
    <row r="119" spans="2:12" ht="15">
      <c r="B119">
        <v>160</v>
      </c>
      <c r="C119">
        <v>160</v>
      </c>
      <c r="D119">
        <v>160</v>
      </c>
      <c r="E119" s="2" t="s">
        <v>163</v>
      </c>
      <c r="F119" t="s">
        <v>168</v>
      </c>
      <c r="G119" s="18">
        <v>8.05796292852272</v>
      </c>
      <c r="H119" s="3">
        <v>2008</v>
      </c>
      <c r="I119" s="18">
        <v>12.0335019478307</v>
      </c>
      <c r="J119" s="3">
        <v>2008</v>
      </c>
      <c r="K119">
        <f t="shared" si="7"/>
        <v>0</v>
      </c>
      <c r="L119" s="18">
        <f t="shared" si="6"/>
        <v>66.9627425454096</v>
      </c>
    </row>
    <row r="120" spans="2:12" ht="15">
      <c r="B120">
        <v>161</v>
      </c>
      <c r="C120">
        <v>161</v>
      </c>
      <c r="D120">
        <v>161</v>
      </c>
      <c r="E120" s="2" t="s">
        <v>163</v>
      </c>
      <c r="F120" t="s">
        <v>169</v>
      </c>
      <c r="G120" s="18">
        <v>2.39080471447387</v>
      </c>
      <c r="H120" s="3">
        <v>2008</v>
      </c>
      <c r="I120" s="18">
        <v>13.992580067758</v>
      </c>
      <c r="J120" s="3">
        <v>2008</v>
      </c>
      <c r="K120">
        <f t="shared" si="7"/>
        <v>0</v>
      </c>
      <c r="L120" s="18">
        <f t="shared" si="6"/>
        <v>17.08623215230201</v>
      </c>
    </row>
    <row r="121" spans="2:12" ht="15">
      <c r="B121">
        <v>162</v>
      </c>
      <c r="C121">
        <v>162</v>
      </c>
      <c r="D121">
        <v>162</v>
      </c>
      <c r="E121" s="2" t="s">
        <v>163</v>
      </c>
      <c r="F121" t="s">
        <v>170</v>
      </c>
      <c r="G121" s="18">
        <v>4.8047466688267</v>
      </c>
      <c r="H121" s="3">
        <v>2008</v>
      </c>
      <c r="I121" s="18">
        <v>17.1711739163556</v>
      </c>
      <c r="J121" s="3">
        <v>2005</v>
      </c>
      <c r="K121">
        <f t="shared" si="7"/>
        <v>3</v>
      </c>
      <c r="L121" s="18">
        <f t="shared" si="6"/>
        <v>27.98146878152672</v>
      </c>
    </row>
    <row r="122" spans="2:12" ht="15">
      <c r="B122">
        <v>163</v>
      </c>
      <c r="C122">
        <v>163</v>
      </c>
      <c r="D122">
        <v>163</v>
      </c>
      <c r="E122" s="2" t="s">
        <v>163</v>
      </c>
      <c r="F122" t="s">
        <v>171</v>
      </c>
      <c r="G122" s="18">
        <v>3.96249251310662</v>
      </c>
      <c r="H122" s="3">
        <v>2009</v>
      </c>
      <c r="I122" s="18">
        <v>19.4690334602284</v>
      </c>
      <c r="J122" s="3">
        <v>2009</v>
      </c>
      <c r="K122">
        <f t="shared" si="7"/>
        <v>0</v>
      </c>
      <c r="L122" s="18">
        <f t="shared" si="6"/>
        <v>20.352795228387954</v>
      </c>
    </row>
    <row r="123" spans="2:12" ht="15">
      <c r="B123">
        <v>164</v>
      </c>
      <c r="C123">
        <v>164</v>
      </c>
      <c r="D123">
        <v>164</v>
      </c>
      <c r="E123" s="2" t="s">
        <v>163</v>
      </c>
      <c r="F123" t="s">
        <v>172</v>
      </c>
      <c r="G123" s="18">
        <v>4.68491774940107</v>
      </c>
      <c r="H123" s="3">
        <v>2009</v>
      </c>
      <c r="I123" s="18">
        <v>20.9078777662151</v>
      </c>
      <c r="J123" s="3">
        <v>2009</v>
      </c>
      <c r="K123">
        <f t="shared" si="7"/>
        <v>0</v>
      </c>
      <c r="L123" s="18">
        <f t="shared" si="6"/>
        <v>22.407428442935498</v>
      </c>
    </row>
    <row r="124" spans="2:12" ht="15">
      <c r="B124">
        <v>167</v>
      </c>
      <c r="C124">
        <v>167</v>
      </c>
      <c r="D124" t="s">
        <v>228</v>
      </c>
      <c r="E124" s="2" t="s">
        <v>173</v>
      </c>
      <c r="F124" t="s">
        <v>176</v>
      </c>
      <c r="G124" s="18">
        <v>5.43676794762124</v>
      </c>
      <c r="H124" s="3">
        <v>2005</v>
      </c>
      <c r="I124" s="18"/>
      <c r="J124" s="3"/>
      <c r="K124">
        <f t="shared" si="7"/>
        <v>2005</v>
      </c>
      <c r="L124" s="18"/>
    </row>
    <row r="125" spans="2:12" ht="15">
      <c r="B125">
        <v>168</v>
      </c>
      <c r="C125">
        <v>168</v>
      </c>
      <c r="D125" t="s">
        <v>228</v>
      </c>
      <c r="E125" s="2" t="s">
        <v>173</v>
      </c>
      <c r="F125" t="s">
        <v>177</v>
      </c>
      <c r="G125" s="18">
        <v>2.0108077154159</v>
      </c>
      <c r="H125" s="3">
        <v>2006</v>
      </c>
      <c r="I125" s="18"/>
      <c r="J125" s="3"/>
      <c r="K125">
        <f t="shared" si="7"/>
        <v>2006</v>
      </c>
      <c r="L125" s="18"/>
    </row>
    <row r="126" spans="2:12" ht="15">
      <c r="B126">
        <v>174</v>
      </c>
      <c r="C126">
        <v>174</v>
      </c>
      <c r="D126" t="s">
        <v>228</v>
      </c>
      <c r="E126" s="2" t="s">
        <v>173</v>
      </c>
      <c r="F126" t="s">
        <v>183</v>
      </c>
      <c r="G126" s="18">
        <v>2.64607073092266</v>
      </c>
      <c r="H126" s="3">
        <v>2006</v>
      </c>
      <c r="I126" s="18">
        <v>6.35087784315431</v>
      </c>
      <c r="J126" s="3">
        <v>1999</v>
      </c>
      <c r="K126">
        <f t="shared" si="7"/>
        <v>7</v>
      </c>
      <c r="L126" s="18">
        <f aca="true" t="shared" si="8" ref="L126:L158">(+G126/I126)*100</f>
        <v>41.66464536512685</v>
      </c>
    </row>
    <row r="127" spans="2:12" ht="15">
      <c r="B127">
        <v>175</v>
      </c>
      <c r="C127">
        <v>175</v>
      </c>
      <c r="D127">
        <v>175</v>
      </c>
      <c r="E127" s="2" t="s">
        <v>173</v>
      </c>
      <c r="F127" t="s">
        <v>184</v>
      </c>
      <c r="G127" s="18">
        <v>1.83576790108076</v>
      </c>
      <c r="H127" s="3">
        <v>2005</v>
      </c>
      <c r="I127" s="18">
        <v>8.09295619936839</v>
      </c>
      <c r="J127" s="3">
        <v>2005</v>
      </c>
      <c r="K127">
        <f t="shared" si="7"/>
        <v>0</v>
      </c>
      <c r="L127" s="18">
        <f t="shared" si="8"/>
        <v>22.683526956738397</v>
      </c>
    </row>
    <row r="128" spans="2:12" ht="15">
      <c r="B128">
        <v>177</v>
      </c>
      <c r="C128">
        <v>177</v>
      </c>
      <c r="D128">
        <v>177</v>
      </c>
      <c r="E128" s="2" t="s">
        <v>173</v>
      </c>
      <c r="F128" t="s">
        <v>186</v>
      </c>
      <c r="G128" s="18">
        <v>3.21270126311221</v>
      </c>
      <c r="H128" s="3">
        <v>2009</v>
      </c>
      <c r="I128" s="18">
        <v>11.3771390374332</v>
      </c>
      <c r="J128" s="3">
        <v>2009</v>
      </c>
      <c r="K128">
        <f t="shared" si="7"/>
        <v>0</v>
      </c>
      <c r="L128" s="18">
        <f t="shared" si="8"/>
        <v>28.238217468748</v>
      </c>
    </row>
    <row r="129" spans="2:12" ht="15">
      <c r="B129">
        <v>178</v>
      </c>
      <c r="C129">
        <v>178</v>
      </c>
      <c r="D129">
        <v>178</v>
      </c>
      <c r="E129" s="2" t="s">
        <v>173</v>
      </c>
      <c r="F129" t="s">
        <v>187</v>
      </c>
      <c r="G129" s="18">
        <v>1.28821745479052</v>
      </c>
      <c r="H129" s="3">
        <v>2008</v>
      </c>
      <c r="I129" s="18">
        <v>11.7430835705363</v>
      </c>
      <c r="J129" s="3">
        <v>2008</v>
      </c>
      <c r="K129">
        <f t="shared" si="7"/>
        <v>0</v>
      </c>
      <c r="L129" s="18">
        <f t="shared" si="8"/>
        <v>10.970010108952055</v>
      </c>
    </row>
    <row r="130" spans="2:12" ht="15">
      <c r="B130">
        <v>180</v>
      </c>
      <c r="C130">
        <v>180</v>
      </c>
      <c r="D130">
        <v>180</v>
      </c>
      <c r="E130" s="2" t="s">
        <v>173</v>
      </c>
      <c r="F130" t="s">
        <v>189</v>
      </c>
      <c r="G130" s="18">
        <v>2.7730980861244</v>
      </c>
      <c r="H130" s="3">
        <v>2008</v>
      </c>
      <c r="I130" s="18">
        <v>12.058388008123</v>
      </c>
      <c r="J130" s="3">
        <v>2008</v>
      </c>
      <c r="K130">
        <f t="shared" si="7"/>
        <v>0</v>
      </c>
      <c r="L130" s="18">
        <f t="shared" si="8"/>
        <v>22.997253731231183</v>
      </c>
    </row>
    <row r="131" spans="2:12" ht="15">
      <c r="B131">
        <v>182</v>
      </c>
      <c r="C131">
        <v>182</v>
      </c>
      <c r="D131">
        <v>182</v>
      </c>
      <c r="E131" s="2" t="s">
        <v>173</v>
      </c>
      <c r="F131" t="s">
        <v>191</v>
      </c>
      <c r="G131" s="18">
        <v>3.20255615215599</v>
      </c>
      <c r="H131" s="3">
        <v>2009</v>
      </c>
      <c r="I131" s="18">
        <v>12.5599147777072</v>
      </c>
      <c r="J131" s="3">
        <v>2009</v>
      </c>
      <c r="K131">
        <f t="shared" si="7"/>
        <v>0</v>
      </c>
      <c r="L131" s="18">
        <f t="shared" si="8"/>
        <v>25.498231547241545</v>
      </c>
    </row>
    <row r="132" spans="2:12" ht="15">
      <c r="B132">
        <v>183</v>
      </c>
      <c r="C132">
        <v>183</v>
      </c>
      <c r="D132">
        <v>183</v>
      </c>
      <c r="E132" s="2" t="s">
        <v>173</v>
      </c>
      <c r="F132" t="s">
        <v>192</v>
      </c>
      <c r="G132" s="18">
        <v>5.00971514414077</v>
      </c>
      <c r="H132" s="3">
        <v>2006</v>
      </c>
      <c r="I132" s="18">
        <v>12.5792425727333</v>
      </c>
      <c r="J132" s="3">
        <v>2006</v>
      </c>
      <c r="K132">
        <f t="shared" si="7"/>
        <v>0</v>
      </c>
      <c r="L132" s="18">
        <f t="shared" si="8"/>
        <v>39.825252714339115</v>
      </c>
    </row>
    <row r="133" spans="2:12" ht="15">
      <c r="B133">
        <v>184</v>
      </c>
      <c r="C133">
        <v>184</v>
      </c>
      <c r="D133">
        <v>184</v>
      </c>
      <c r="E133" s="2" t="s">
        <v>173</v>
      </c>
      <c r="F133" t="s">
        <v>193</v>
      </c>
      <c r="G133" s="18">
        <v>3.00152292878523</v>
      </c>
      <c r="H133" s="3">
        <v>2009</v>
      </c>
      <c r="I133" s="18">
        <v>13.4318509068993</v>
      </c>
      <c r="J133" s="3">
        <v>2008</v>
      </c>
      <c r="K133">
        <f t="shared" si="7"/>
        <v>1</v>
      </c>
      <c r="L133" s="18">
        <f t="shared" si="8"/>
        <v>22.346309154187317</v>
      </c>
    </row>
    <row r="134" spans="2:12" ht="15">
      <c r="B134">
        <v>185</v>
      </c>
      <c r="C134">
        <v>185</v>
      </c>
      <c r="D134">
        <v>185</v>
      </c>
      <c r="E134" s="2" t="s">
        <v>173</v>
      </c>
      <c r="F134" t="s">
        <v>194</v>
      </c>
      <c r="G134" s="18">
        <v>4.88102820299248</v>
      </c>
      <c r="H134" s="3">
        <v>2009</v>
      </c>
      <c r="I134" s="18">
        <v>13.8341374187601</v>
      </c>
      <c r="J134" s="3">
        <v>2009</v>
      </c>
      <c r="K134">
        <f t="shared" si="7"/>
        <v>0</v>
      </c>
      <c r="L134" s="18">
        <f t="shared" si="8"/>
        <v>35.282490373223055</v>
      </c>
    </row>
    <row r="135" spans="2:12" ht="15">
      <c r="B135">
        <v>186</v>
      </c>
      <c r="C135">
        <v>186</v>
      </c>
      <c r="D135" t="s">
        <v>228</v>
      </c>
      <c r="E135" s="2" t="s">
        <v>173</v>
      </c>
      <c r="F135" t="s">
        <v>195</v>
      </c>
      <c r="G135" s="18">
        <v>1.33950997539379</v>
      </c>
      <c r="H135" s="3">
        <v>2008</v>
      </c>
      <c r="I135" s="18">
        <v>14.8013501263371</v>
      </c>
      <c r="J135" s="3">
        <v>2004</v>
      </c>
      <c r="K135">
        <f t="shared" si="7"/>
        <v>4</v>
      </c>
      <c r="L135" s="18">
        <f t="shared" si="8"/>
        <v>9.049917500500877</v>
      </c>
    </row>
    <row r="136" spans="2:12" ht="15">
      <c r="B136">
        <v>187</v>
      </c>
      <c r="C136">
        <v>187</v>
      </c>
      <c r="D136">
        <v>187</v>
      </c>
      <c r="E136" s="2" t="s">
        <v>173</v>
      </c>
      <c r="F136" t="s">
        <v>196</v>
      </c>
      <c r="G136" s="18">
        <v>3.17532686429856</v>
      </c>
      <c r="H136" s="3">
        <v>2009</v>
      </c>
      <c r="I136" s="18">
        <v>15.0395480444454</v>
      </c>
      <c r="J136" s="3">
        <v>2009</v>
      </c>
      <c r="K136">
        <f aca="true" t="shared" si="9" ref="K136:K158">+H136-J136</f>
        <v>0</v>
      </c>
      <c r="L136" s="18">
        <f t="shared" si="8"/>
        <v>21.113180096334826</v>
      </c>
    </row>
    <row r="137" spans="2:12" ht="15">
      <c r="B137">
        <v>188</v>
      </c>
      <c r="C137">
        <v>188</v>
      </c>
      <c r="D137">
        <v>188</v>
      </c>
      <c r="E137" s="2" t="s">
        <v>173</v>
      </c>
      <c r="F137" t="s">
        <v>197</v>
      </c>
      <c r="G137" s="18">
        <v>3.47635160452955</v>
      </c>
      <c r="H137" s="3">
        <v>2007</v>
      </c>
      <c r="I137" s="18">
        <v>15.9236432879545</v>
      </c>
      <c r="J137" s="3">
        <v>2007</v>
      </c>
      <c r="K137">
        <f t="shared" si="9"/>
        <v>0</v>
      </c>
      <c r="L137" s="18">
        <f t="shared" si="8"/>
        <v>21.831383318912007</v>
      </c>
    </row>
    <row r="138" spans="2:12" ht="15">
      <c r="B138">
        <v>189</v>
      </c>
      <c r="C138">
        <v>189</v>
      </c>
      <c r="D138">
        <v>189</v>
      </c>
      <c r="E138" s="2" t="s">
        <v>173</v>
      </c>
      <c r="F138" t="s">
        <v>198</v>
      </c>
      <c r="G138" s="18">
        <v>7.85336428029786</v>
      </c>
      <c r="H138" s="3">
        <v>2009</v>
      </c>
      <c r="I138" s="18">
        <v>16.2330407645496</v>
      </c>
      <c r="J138" s="3">
        <v>2009</v>
      </c>
      <c r="K138">
        <f t="shared" si="9"/>
        <v>0</v>
      </c>
      <c r="L138" s="18">
        <f t="shared" si="8"/>
        <v>48.37888596601302</v>
      </c>
    </row>
    <row r="139" spans="2:12" ht="15">
      <c r="B139">
        <v>190</v>
      </c>
      <c r="C139">
        <v>190</v>
      </c>
      <c r="D139">
        <v>190</v>
      </c>
      <c r="E139" s="2" t="s">
        <v>173</v>
      </c>
      <c r="F139" t="s">
        <v>199</v>
      </c>
      <c r="G139" s="18">
        <v>3.70480453736786</v>
      </c>
      <c r="H139" s="3">
        <v>2009</v>
      </c>
      <c r="I139" s="18">
        <v>16.5986962652299</v>
      </c>
      <c r="J139" s="3">
        <v>2009</v>
      </c>
      <c r="K139">
        <f t="shared" si="9"/>
        <v>0</v>
      </c>
      <c r="L139" s="18">
        <f t="shared" si="8"/>
        <v>22.319852584618317</v>
      </c>
    </row>
    <row r="140" spans="2:12" ht="15">
      <c r="B140">
        <v>191</v>
      </c>
      <c r="C140">
        <v>191</v>
      </c>
      <c r="D140">
        <v>191</v>
      </c>
      <c r="E140" s="2" t="s">
        <v>173</v>
      </c>
      <c r="F140" t="s">
        <v>200</v>
      </c>
      <c r="G140" s="18">
        <v>5.4445867302326</v>
      </c>
      <c r="H140" s="3">
        <v>2009</v>
      </c>
      <c r="I140" s="18">
        <v>16.8638915674252</v>
      </c>
      <c r="J140" s="3">
        <v>2009</v>
      </c>
      <c r="K140">
        <f t="shared" si="9"/>
        <v>0</v>
      </c>
      <c r="L140" s="18">
        <f t="shared" si="8"/>
        <v>32.28547045896291</v>
      </c>
    </row>
    <row r="141" spans="2:12" ht="15">
      <c r="B141">
        <v>192</v>
      </c>
      <c r="C141">
        <v>192</v>
      </c>
      <c r="D141">
        <v>192</v>
      </c>
      <c r="E141" s="2" t="s">
        <v>173</v>
      </c>
      <c r="F141" t="s">
        <v>201</v>
      </c>
      <c r="G141" s="18">
        <v>6.67931278619441</v>
      </c>
      <c r="H141" s="3">
        <v>2010</v>
      </c>
      <c r="I141" s="18">
        <v>17.2127563500433</v>
      </c>
      <c r="J141" s="3">
        <v>2010</v>
      </c>
      <c r="K141">
        <f t="shared" si="9"/>
        <v>0</v>
      </c>
      <c r="L141" s="18">
        <f t="shared" si="8"/>
        <v>38.80443463186306</v>
      </c>
    </row>
    <row r="142" spans="2:12" ht="15">
      <c r="B142">
        <v>193</v>
      </c>
      <c r="C142">
        <v>193</v>
      </c>
      <c r="D142">
        <v>193</v>
      </c>
      <c r="E142" s="2" t="s">
        <v>173</v>
      </c>
      <c r="F142" t="s">
        <v>202</v>
      </c>
      <c r="G142" s="18">
        <v>4.56042733140441</v>
      </c>
      <c r="H142" s="3">
        <v>2009</v>
      </c>
      <c r="I142" s="18">
        <v>17.55544087194</v>
      </c>
      <c r="J142" s="3">
        <v>2009</v>
      </c>
      <c r="K142">
        <f t="shared" si="9"/>
        <v>0</v>
      </c>
      <c r="L142" s="18">
        <f t="shared" si="8"/>
        <v>25.977287410045264</v>
      </c>
    </row>
    <row r="143" spans="2:12" ht="15">
      <c r="B143">
        <v>194</v>
      </c>
      <c r="C143">
        <v>194</v>
      </c>
      <c r="D143">
        <v>194</v>
      </c>
      <c r="E143" s="2" t="s">
        <v>173</v>
      </c>
      <c r="F143" t="s">
        <v>203</v>
      </c>
      <c r="G143" s="18">
        <v>4.26452989843846</v>
      </c>
      <c r="H143" s="3">
        <v>2009</v>
      </c>
      <c r="I143" s="18">
        <v>18.0509962682853</v>
      </c>
      <c r="J143" s="3">
        <v>2009</v>
      </c>
      <c r="K143">
        <f t="shared" si="9"/>
        <v>0</v>
      </c>
      <c r="L143" s="18">
        <f t="shared" si="8"/>
        <v>23.624900449018575</v>
      </c>
    </row>
    <row r="144" spans="2:12" ht="15">
      <c r="B144">
        <v>195</v>
      </c>
      <c r="C144">
        <v>195</v>
      </c>
      <c r="D144">
        <v>195</v>
      </c>
      <c r="E144" s="2" t="s">
        <v>173</v>
      </c>
      <c r="F144" t="s">
        <v>204</v>
      </c>
      <c r="G144" s="18">
        <v>5.82749527834343</v>
      </c>
      <c r="H144" s="3">
        <v>2009</v>
      </c>
      <c r="I144" s="18">
        <v>19.0138609819667</v>
      </c>
      <c r="J144" s="3">
        <v>2008</v>
      </c>
      <c r="K144">
        <f t="shared" si="9"/>
        <v>1</v>
      </c>
      <c r="L144" s="18">
        <f t="shared" si="8"/>
        <v>30.648668799411105</v>
      </c>
    </row>
    <row r="145" spans="2:12" ht="15">
      <c r="B145">
        <v>196</v>
      </c>
      <c r="C145">
        <v>196</v>
      </c>
      <c r="D145">
        <v>196</v>
      </c>
      <c r="E145" s="2" t="s">
        <v>173</v>
      </c>
      <c r="F145" t="s">
        <v>205</v>
      </c>
      <c r="G145" s="18">
        <v>2.42522854544584</v>
      </c>
      <c r="H145" s="3">
        <v>2008</v>
      </c>
      <c r="I145" s="18">
        <v>19.2083856787491</v>
      </c>
      <c r="J145" s="3">
        <v>2008</v>
      </c>
      <c r="K145">
        <f t="shared" si="9"/>
        <v>0</v>
      </c>
      <c r="L145" s="18">
        <f t="shared" si="8"/>
        <v>12.625884267458009</v>
      </c>
    </row>
    <row r="146" spans="2:12" ht="15">
      <c r="B146">
        <v>197</v>
      </c>
      <c r="C146">
        <v>197</v>
      </c>
      <c r="D146">
        <v>197</v>
      </c>
      <c r="E146" s="2" t="s">
        <v>173</v>
      </c>
      <c r="F146" t="s">
        <v>206</v>
      </c>
      <c r="G146" s="18">
        <v>4.53696249752135</v>
      </c>
      <c r="H146" s="3">
        <v>2009</v>
      </c>
      <c r="I146" s="18">
        <v>19.2592108919686</v>
      </c>
      <c r="J146" s="3">
        <v>2009</v>
      </c>
      <c r="K146">
        <f t="shared" si="9"/>
        <v>0</v>
      </c>
      <c r="L146" s="18">
        <f t="shared" si="8"/>
        <v>23.55736443705145</v>
      </c>
    </row>
    <row r="147" spans="2:12" ht="15">
      <c r="B147">
        <v>198</v>
      </c>
      <c r="C147">
        <v>198</v>
      </c>
      <c r="D147">
        <v>198</v>
      </c>
      <c r="E147" s="2" t="s">
        <v>173</v>
      </c>
      <c r="F147" t="s">
        <v>207</v>
      </c>
      <c r="G147" s="18">
        <v>4.85973391370982</v>
      </c>
      <c r="H147" s="3">
        <v>2010</v>
      </c>
      <c r="I147" s="18">
        <v>20.4328161041229</v>
      </c>
      <c r="J147" s="3">
        <v>2008</v>
      </c>
      <c r="K147">
        <f t="shared" si="9"/>
        <v>2</v>
      </c>
      <c r="L147" s="18">
        <f t="shared" si="8"/>
        <v>23.7839654061646</v>
      </c>
    </row>
    <row r="148" spans="2:12" ht="15">
      <c r="B148">
        <v>199</v>
      </c>
      <c r="C148">
        <v>199</v>
      </c>
      <c r="D148">
        <v>199</v>
      </c>
      <c r="E148" s="2" t="s">
        <v>173</v>
      </c>
      <c r="F148" t="s">
        <v>208</v>
      </c>
      <c r="G148" s="18">
        <v>5.00683793065736</v>
      </c>
      <c r="H148" s="3">
        <v>2006</v>
      </c>
      <c r="I148" s="18">
        <v>21.045522948156</v>
      </c>
      <c r="J148" s="3">
        <v>2006</v>
      </c>
      <c r="K148">
        <f t="shared" si="9"/>
        <v>0</v>
      </c>
      <c r="L148" s="18">
        <f t="shared" si="8"/>
        <v>23.790513274444706</v>
      </c>
    </row>
    <row r="149" spans="2:12" ht="15">
      <c r="B149">
        <v>200</v>
      </c>
      <c r="C149">
        <v>200</v>
      </c>
      <c r="D149">
        <v>200</v>
      </c>
      <c r="E149" s="2" t="s">
        <v>173</v>
      </c>
      <c r="F149" t="s">
        <v>209</v>
      </c>
      <c r="G149" s="18">
        <v>7.7843710119821</v>
      </c>
      <c r="H149" s="3">
        <v>2008</v>
      </c>
      <c r="I149" s="18">
        <v>21.6480081577977</v>
      </c>
      <c r="J149" s="3">
        <v>2008</v>
      </c>
      <c r="K149">
        <f t="shared" si="9"/>
        <v>0</v>
      </c>
      <c r="L149" s="18">
        <f t="shared" si="8"/>
        <v>35.958832587459725</v>
      </c>
    </row>
    <row r="150" spans="2:12" ht="15">
      <c r="B150">
        <v>201</v>
      </c>
      <c r="C150">
        <v>201</v>
      </c>
      <c r="D150">
        <v>201</v>
      </c>
      <c r="E150" s="2" t="s">
        <v>173</v>
      </c>
      <c r="F150" t="s">
        <v>210</v>
      </c>
      <c r="G150" s="18">
        <v>4.5914744696596</v>
      </c>
      <c r="H150" s="3">
        <v>2007</v>
      </c>
      <c r="I150" s="18">
        <v>21.82606070111</v>
      </c>
      <c r="J150" s="3">
        <v>2007</v>
      </c>
      <c r="K150">
        <f t="shared" si="9"/>
        <v>0</v>
      </c>
      <c r="L150" s="18">
        <f t="shared" si="8"/>
        <v>21.03666132215097</v>
      </c>
    </row>
    <row r="151" spans="2:12" ht="15">
      <c r="B151">
        <v>202</v>
      </c>
      <c r="C151">
        <v>202</v>
      </c>
      <c r="D151">
        <v>202</v>
      </c>
      <c r="E151" s="2" t="s">
        <v>173</v>
      </c>
      <c r="F151" t="s">
        <v>211</v>
      </c>
      <c r="G151" s="18">
        <v>4.38274482109228</v>
      </c>
      <c r="H151" s="3">
        <v>2009</v>
      </c>
      <c r="I151" s="18">
        <v>22.2595648015304</v>
      </c>
      <c r="J151" s="3">
        <v>2009</v>
      </c>
      <c r="K151">
        <f t="shared" si="9"/>
        <v>0</v>
      </c>
      <c r="L151" s="18">
        <f t="shared" si="8"/>
        <v>19.689265536723145</v>
      </c>
    </row>
    <row r="152" spans="2:12" ht="15">
      <c r="B152">
        <v>203</v>
      </c>
      <c r="C152">
        <v>203</v>
      </c>
      <c r="D152">
        <v>203</v>
      </c>
      <c r="E152" s="2" t="s">
        <v>173</v>
      </c>
      <c r="F152" t="s">
        <v>212</v>
      </c>
      <c r="G152" s="18">
        <v>6.40903808805355</v>
      </c>
      <c r="H152" s="3">
        <v>2008</v>
      </c>
      <c r="I152" s="18">
        <v>22.398109662039</v>
      </c>
      <c r="J152" s="3">
        <v>2008</v>
      </c>
      <c r="K152">
        <f t="shared" si="9"/>
        <v>0</v>
      </c>
      <c r="L152" s="18">
        <f t="shared" si="8"/>
        <v>28.614191932972734</v>
      </c>
    </row>
    <row r="153" spans="2:12" ht="15">
      <c r="B153">
        <v>204</v>
      </c>
      <c r="C153">
        <v>204</v>
      </c>
      <c r="D153">
        <v>204</v>
      </c>
      <c r="E153" s="2" t="s">
        <v>173</v>
      </c>
      <c r="F153" t="s">
        <v>213</v>
      </c>
      <c r="G153" s="18">
        <v>5.49295820886214</v>
      </c>
      <c r="H153" s="3">
        <v>2007</v>
      </c>
      <c r="I153" s="18">
        <v>23.3272082425484</v>
      </c>
      <c r="J153" s="3">
        <v>2007</v>
      </c>
      <c r="K153">
        <f t="shared" si="9"/>
        <v>0</v>
      </c>
      <c r="L153" s="18">
        <f t="shared" si="8"/>
        <v>23.547430758744138</v>
      </c>
    </row>
    <row r="154" spans="2:12" ht="15">
      <c r="B154">
        <v>205</v>
      </c>
      <c r="C154">
        <v>205</v>
      </c>
      <c r="D154">
        <v>205</v>
      </c>
      <c r="E154" s="2" t="s">
        <v>173</v>
      </c>
      <c r="F154" t="s">
        <v>214</v>
      </c>
      <c r="G154" s="18">
        <v>8.29808857582822</v>
      </c>
      <c r="H154" s="3">
        <v>2009</v>
      </c>
      <c r="I154" s="18">
        <v>23.3732213035044</v>
      </c>
      <c r="J154" s="3">
        <v>2009</v>
      </c>
      <c r="K154">
        <f t="shared" si="9"/>
        <v>0</v>
      </c>
      <c r="L154" s="18">
        <f t="shared" si="8"/>
        <v>35.5025457042332</v>
      </c>
    </row>
    <row r="155" spans="2:12" ht="15">
      <c r="B155">
        <v>206</v>
      </c>
      <c r="C155">
        <v>206</v>
      </c>
      <c r="D155">
        <v>206</v>
      </c>
      <c r="E155" s="2" t="s">
        <v>173</v>
      </c>
      <c r="F155" t="s">
        <v>215</v>
      </c>
      <c r="G155" s="18">
        <v>12.4056308193973</v>
      </c>
      <c r="H155" s="3">
        <v>2008</v>
      </c>
      <c r="I155" s="18">
        <v>23.7177313008896</v>
      </c>
      <c r="J155" s="3">
        <v>2008</v>
      </c>
      <c r="K155">
        <f t="shared" si="9"/>
        <v>0</v>
      </c>
      <c r="L155" s="18">
        <f t="shared" si="8"/>
        <v>52.30530130397418</v>
      </c>
    </row>
    <row r="156" spans="2:12" ht="15">
      <c r="B156">
        <v>207</v>
      </c>
      <c r="C156">
        <v>207</v>
      </c>
      <c r="D156" t="s">
        <v>228</v>
      </c>
      <c r="E156" s="2" t="s">
        <v>173</v>
      </c>
      <c r="F156" t="s">
        <v>216</v>
      </c>
      <c r="G156" s="18">
        <v>7.60851178905627</v>
      </c>
      <c r="H156" s="3">
        <v>2008</v>
      </c>
      <c r="I156" s="18">
        <v>24.1230373020072</v>
      </c>
      <c r="J156" s="3">
        <v>2002</v>
      </c>
      <c r="K156">
        <f t="shared" si="9"/>
        <v>6</v>
      </c>
      <c r="L156" s="18">
        <f t="shared" si="8"/>
        <v>31.540438684407253</v>
      </c>
    </row>
    <row r="157" spans="2:12" ht="15">
      <c r="B157">
        <v>208</v>
      </c>
      <c r="C157">
        <v>208</v>
      </c>
      <c r="D157">
        <v>208</v>
      </c>
      <c r="E157" s="2" t="s">
        <v>173</v>
      </c>
      <c r="F157" t="s">
        <v>217</v>
      </c>
      <c r="G157" s="18">
        <v>4.60300325236051</v>
      </c>
      <c r="H157" s="3">
        <v>2008</v>
      </c>
      <c r="I157" s="18">
        <v>24.6076188720751</v>
      </c>
      <c r="J157" s="3">
        <v>2008</v>
      </c>
      <c r="K157">
        <f t="shared" si="9"/>
        <v>0</v>
      </c>
      <c r="L157" s="18">
        <f t="shared" si="8"/>
        <v>18.705602018178322</v>
      </c>
    </row>
    <row r="158" spans="2:12" ht="15">
      <c r="B158">
        <v>209</v>
      </c>
      <c r="C158">
        <v>209</v>
      </c>
      <c r="D158">
        <v>209</v>
      </c>
      <c r="E158" s="2" t="s">
        <v>173</v>
      </c>
      <c r="F158" t="s">
        <v>218</v>
      </c>
      <c r="G158" s="18">
        <v>6.82807181053372</v>
      </c>
      <c r="H158" s="3">
        <v>2008</v>
      </c>
      <c r="I158" s="18">
        <v>27.4596275676713</v>
      </c>
      <c r="J158" s="3">
        <v>2008</v>
      </c>
      <c r="K158">
        <f t="shared" si="9"/>
        <v>0</v>
      </c>
      <c r="L158" s="18">
        <f t="shared" si="8"/>
        <v>24.86585731618781</v>
      </c>
    </row>
    <row r="159" spans="5:12" ht="15">
      <c r="E159" s="2"/>
      <c r="G159" s="18"/>
      <c r="H159" s="3"/>
      <c r="I159" s="18"/>
      <c r="J159" s="3"/>
      <c r="L159" s="18"/>
    </row>
    <row r="160" spans="5:12" ht="15">
      <c r="E160" s="2"/>
      <c r="G160" s="18"/>
      <c r="H160" s="3"/>
      <c r="I160" s="18"/>
      <c r="J160" s="3"/>
      <c r="L160" s="18"/>
    </row>
    <row r="161" spans="5:12" ht="15">
      <c r="E161" s="2"/>
      <c r="G161" s="18"/>
      <c r="H161" s="3"/>
      <c r="I161" s="18"/>
      <c r="J161" s="3"/>
      <c r="L161" s="18"/>
    </row>
    <row r="162" spans="2:12" ht="15">
      <c r="B162">
        <v>66</v>
      </c>
      <c r="C162" t="s">
        <v>228</v>
      </c>
      <c r="D162" t="s">
        <v>228</v>
      </c>
      <c r="E162" s="2" t="s">
        <v>55</v>
      </c>
      <c r="F162" t="s">
        <v>71</v>
      </c>
      <c r="G162" s="18"/>
      <c r="H162" s="3"/>
      <c r="I162" s="18">
        <v>13.1000000684971</v>
      </c>
      <c r="J162" s="3">
        <v>1999</v>
      </c>
      <c r="K162">
        <f aca="true" t="shared" si="10" ref="K162:K193">+H162-J162</f>
        <v>-1999</v>
      </c>
      <c r="L162" s="18"/>
    </row>
    <row r="163" spans="2:12" ht="15">
      <c r="B163">
        <v>104</v>
      </c>
      <c r="C163" t="s">
        <v>228</v>
      </c>
      <c r="D163" t="s">
        <v>228</v>
      </c>
      <c r="E163" s="2" t="s">
        <v>90</v>
      </c>
      <c r="F163" t="s">
        <v>110</v>
      </c>
      <c r="G163" s="18"/>
      <c r="H163" s="3"/>
      <c r="I163" s="18">
        <v>12.7967482792792</v>
      </c>
      <c r="J163" s="3">
        <v>2001</v>
      </c>
      <c r="K163">
        <f t="shared" si="10"/>
        <v>-2001</v>
      </c>
      <c r="L163" s="18"/>
    </row>
    <row r="164" spans="2:12" ht="15">
      <c r="B164">
        <v>61</v>
      </c>
      <c r="C164" t="s">
        <v>228</v>
      </c>
      <c r="D164" t="s">
        <v>228</v>
      </c>
      <c r="E164" s="2" t="s">
        <v>55</v>
      </c>
      <c r="F164" t="s">
        <v>66</v>
      </c>
      <c r="G164" s="18"/>
      <c r="H164" s="3"/>
      <c r="I164" s="18">
        <v>10.1442517327294</v>
      </c>
      <c r="J164" s="3">
        <v>2002</v>
      </c>
      <c r="K164">
        <f t="shared" si="10"/>
        <v>-2002</v>
      </c>
      <c r="L164" s="18"/>
    </row>
    <row r="165" spans="2:12" ht="15">
      <c r="B165">
        <v>72</v>
      </c>
      <c r="C165" t="s">
        <v>228</v>
      </c>
      <c r="D165" t="s">
        <v>228</v>
      </c>
      <c r="E165" s="2" t="s">
        <v>55</v>
      </c>
      <c r="F165" t="s">
        <v>77</v>
      </c>
      <c r="G165" s="18"/>
      <c r="H165" s="3"/>
      <c r="I165" s="18">
        <v>14.5454545454545</v>
      </c>
      <c r="J165" s="3">
        <v>2003</v>
      </c>
      <c r="K165">
        <f t="shared" si="10"/>
        <v>-2003</v>
      </c>
      <c r="L165" s="18"/>
    </row>
    <row r="166" spans="2:12" ht="15">
      <c r="B166">
        <v>101</v>
      </c>
      <c r="C166" t="s">
        <v>228</v>
      </c>
      <c r="D166">
        <v>101</v>
      </c>
      <c r="E166" s="2" t="s">
        <v>90</v>
      </c>
      <c r="F166" t="s">
        <v>107</v>
      </c>
      <c r="G166" s="18"/>
      <c r="H166" s="3"/>
      <c r="I166" s="18">
        <v>11.7551368317058</v>
      </c>
      <c r="J166" s="3">
        <v>2005</v>
      </c>
      <c r="K166">
        <f t="shared" si="10"/>
        <v>-2005</v>
      </c>
      <c r="L166" s="18"/>
    </row>
    <row r="167" spans="2:12" ht="15">
      <c r="B167">
        <v>58</v>
      </c>
      <c r="C167" t="s">
        <v>228</v>
      </c>
      <c r="D167">
        <v>58</v>
      </c>
      <c r="E167" s="2" t="s">
        <v>55</v>
      </c>
      <c r="F167" t="s">
        <v>63</v>
      </c>
      <c r="G167" s="18"/>
      <c r="H167" s="3"/>
      <c r="I167" s="18">
        <v>7.45073337532619</v>
      </c>
      <c r="J167" s="3">
        <v>2007</v>
      </c>
      <c r="K167">
        <f t="shared" si="10"/>
        <v>-2007</v>
      </c>
      <c r="L167" s="18"/>
    </row>
    <row r="168" spans="2:12" ht="15">
      <c r="B168">
        <v>77</v>
      </c>
      <c r="C168" t="s">
        <v>228</v>
      </c>
      <c r="D168" t="s">
        <v>228</v>
      </c>
      <c r="E168" s="2" t="s">
        <v>55</v>
      </c>
      <c r="F168" t="s">
        <v>82</v>
      </c>
      <c r="G168" s="18">
        <v>1.25876070862092</v>
      </c>
      <c r="H168" s="3">
        <v>2001</v>
      </c>
      <c r="I168" s="18">
        <v>18.1200003406015</v>
      </c>
      <c r="J168" s="3">
        <v>2001</v>
      </c>
      <c r="K168">
        <f t="shared" si="10"/>
        <v>0</v>
      </c>
      <c r="L168" s="18">
        <f aca="true" t="shared" si="11" ref="L168:L187">(+G168/I168)*100</f>
        <v>6.946802897130272</v>
      </c>
    </row>
    <row r="169" spans="2:12" ht="15">
      <c r="B169">
        <v>92</v>
      </c>
      <c r="C169" t="s">
        <v>228</v>
      </c>
      <c r="D169" t="s">
        <v>228</v>
      </c>
      <c r="E169" s="2" t="s">
        <v>90</v>
      </c>
      <c r="F169" t="s">
        <v>98</v>
      </c>
      <c r="G169" s="18">
        <v>0.97882348813996</v>
      </c>
      <c r="H169" s="3">
        <v>2001</v>
      </c>
      <c r="I169" s="18">
        <v>8.01348852025245</v>
      </c>
      <c r="J169" s="3">
        <v>2000</v>
      </c>
      <c r="K169">
        <f t="shared" si="10"/>
        <v>1</v>
      </c>
      <c r="L169" s="18">
        <f t="shared" si="11"/>
        <v>12.214698825189357</v>
      </c>
    </row>
    <row r="170" spans="2:12" ht="15">
      <c r="B170">
        <v>65</v>
      </c>
      <c r="C170" t="s">
        <v>228</v>
      </c>
      <c r="D170" t="s">
        <v>228</v>
      </c>
      <c r="E170" s="2" t="s">
        <v>55</v>
      </c>
      <c r="F170" t="s">
        <v>70</v>
      </c>
      <c r="G170" s="18">
        <v>1.90672346309533</v>
      </c>
      <c r="H170" s="3">
        <v>1999</v>
      </c>
      <c r="I170" s="18">
        <v>12.9658415777768</v>
      </c>
      <c r="J170" s="3">
        <v>1999</v>
      </c>
      <c r="K170">
        <f t="shared" si="10"/>
        <v>0</v>
      </c>
      <c r="L170" s="18">
        <f t="shared" si="11"/>
        <v>14.70574394772351</v>
      </c>
    </row>
    <row r="171" spans="2:12" ht="15">
      <c r="B171">
        <v>173</v>
      </c>
      <c r="C171" t="s">
        <v>228</v>
      </c>
      <c r="D171" t="s">
        <v>228</v>
      </c>
      <c r="E171" s="2" t="s">
        <v>173</v>
      </c>
      <c r="F171" t="s">
        <v>182</v>
      </c>
      <c r="G171" s="18">
        <v>0.603474293128748</v>
      </c>
      <c r="H171" s="3">
        <v>2003</v>
      </c>
      <c r="I171" s="18">
        <v>4.01049146940356</v>
      </c>
      <c r="J171" s="3">
        <v>2003</v>
      </c>
      <c r="K171">
        <f t="shared" si="10"/>
        <v>0</v>
      </c>
      <c r="L171" s="18">
        <f t="shared" si="11"/>
        <v>15.047390020218563</v>
      </c>
    </row>
    <row r="172" spans="2:12" ht="15">
      <c r="B172">
        <v>122</v>
      </c>
      <c r="C172" t="s">
        <v>228</v>
      </c>
      <c r="D172" t="s">
        <v>228</v>
      </c>
      <c r="E172" s="2" t="s">
        <v>90</v>
      </c>
      <c r="F172" t="s">
        <v>128</v>
      </c>
      <c r="G172" s="18">
        <v>3.26208139833062</v>
      </c>
      <c r="H172" s="3">
        <v>2000</v>
      </c>
      <c r="I172" s="18">
        <v>19.6742744926904</v>
      </c>
      <c r="J172" s="3">
        <v>2000</v>
      </c>
      <c r="K172">
        <f t="shared" si="10"/>
        <v>0</v>
      </c>
      <c r="L172" s="18">
        <f t="shared" si="11"/>
        <v>16.58044061316001</v>
      </c>
    </row>
    <row r="173" spans="2:12" ht="15">
      <c r="B173">
        <v>115</v>
      </c>
      <c r="C173" t="s">
        <v>228</v>
      </c>
      <c r="D173" t="s">
        <v>228</v>
      </c>
      <c r="E173" s="2" t="s">
        <v>90</v>
      </c>
      <c r="F173" t="s">
        <v>121</v>
      </c>
      <c r="G173" s="18">
        <v>3.1425252015462</v>
      </c>
      <c r="H173" s="3">
        <v>2003</v>
      </c>
      <c r="I173" s="18">
        <v>15.2094384441862</v>
      </c>
      <c r="J173" s="3">
        <v>2002</v>
      </c>
      <c r="K173">
        <f t="shared" si="10"/>
        <v>1</v>
      </c>
      <c r="L173" s="18">
        <f t="shared" si="11"/>
        <v>20.66167803024594</v>
      </c>
    </row>
    <row r="174" spans="2:12" ht="15">
      <c r="B174">
        <v>39</v>
      </c>
      <c r="C174" t="s">
        <v>228</v>
      </c>
      <c r="D174" t="s">
        <v>228</v>
      </c>
      <c r="E174" s="2" t="s">
        <v>23</v>
      </c>
      <c r="F174" t="s">
        <v>42</v>
      </c>
      <c r="G174" s="18">
        <v>3.49779376627763</v>
      </c>
      <c r="H174" s="3">
        <v>2002</v>
      </c>
      <c r="I174" s="18">
        <v>15.624652951516</v>
      </c>
      <c r="J174" s="3">
        <v>2002</v>
      </c>
      <c r="K174">
        <f t="shared" si="10"/>
        <v>0</v>
      </c>
      <c r="L174" s="18">
        <f t="shared" si="11"/>
        <v>22.386377330308978</v>
      </c>
    </row>
    <row r="175" spans="2:12" ht="15">
      <c r="B175">
        <v>176</v>
      </c>
      <c r="C175" t="s">
        <v>228</v>
      </c>
      <c r="D175" t="s">
        <v>228</v>
      </c>
      <c r="E175" s="2" t="s">
        <v>173</v>
      </c>
      <c r="F175" t="s">
        <v>185</v>
      </c>
      <c r="G175" s="18">
        <v>2.01757091226321</v>
      </c>
      <c r="H175" s="3">
        <v>2004</v>
      </c>
      <c r="I175" s="18">
        <v>8.94844888330489</v>
      </c>
      <c r="J175" s="3">
        <v>2002</v>
      </c>
      <c r="K175">
        <f t="shared" si="10"/>
        <v>2</v>
      </c>
      <c r="L175" s="18">
        <f t="shared" si="11"/>
        <v>22.546599288591676</v>
      </c>
    </row>
    <row r="176" spans="2:12" ht="15">
      <c r="B176">
        <v>15</v>
      </c>
      <c r="C176" t="s">
        <v>228</v>
      </c>
      <c r="D176" t="s">
        <v>228</v>
      </c>
      <c r="E176" s="2" t="s">
        <v>2</v>
      </c>
      <c r="F176" t="s">
        <v>17</v>
      </c>
      <c r="G176" s="18">
        <v>4.94268858335579</v>
      </c>
      <c r="H176" s="3">
        <v>1999</v>
      </c>
      <c r="I176" s="18">
        <v>20.5999999974039</v>
      </c>
      <c r="J176" s="3">
        <v>1999</v>
      </c>
      <c r="K176">
        <f t="shared" si="10"/>
        <v>0</v>
      </c>
      <c r="L176" s="18">
        <f t="shared" si="11"/>
        <v>23.99363390280917</v>
      </c>
    </row>
    <row r="177" spans="2:12" ht="15">
      <c r="B177">
        <v>132</v>
      </c>
      <c r="C177" t="s">
        <v>228</v>
      </c>
      <c r="D177" t="s">
        <v>228</v>
      </c>
      <c r="E177" s="2" t="s">
        <v>133</v>
      </c>
      <c r="F177" t="s">
        <v>139</v>
      </c>
      <c r="G177" s="18">
        <v>1.24385998858377</v>
      </c>
      <c r="H177" s="3">
        <v>2004</v>
      </c>
      <c r="I177" s="18">
        <v>5.07166386132923</v>
      </c>
      <c r="J177" s="3">
        <v>1999</v>
      </c>
      <c r="K177">
        <f t="shared" si="10"/>
        <v>5</v>
      </c>
      <c r="L177" s="18">
        <f t="shared" si="11"/>
        <v>24.525678802730575</v>
      </c>
    </row>
    <row r="178" spans="2:12" ht="15">
      <c r="B178">
        <v>68</v>
      </c>
      <c r="C178" t="s">
        <v>228</v>
      </c>
      <c r="D178" t="s">
        <v>228</v>
      </c>
      <c r="E178" s="2" t="s">
        <v>55</v>
      </c>
      <c r="F178" t="s">
        <v>73</v>
      </c>
      <c r="G178" s="18">
        <v>3.90766695005048</v>
      </c>
      <c r="H178" s="3">
        <v>2004</v>
      </c>
      <c r="I178" s="18">
        <v>13.4998106925029</v>
      </c>
      <c r="J178" s="3">
        <v>2003</v>
      </c>
      <c r="K178">
        <f t="shared" si="10"/>
        <v>1</v>
      </c>
      <c r="L178" s="18">
        <f t="shared" si="11"/>
        <v>28.94608701602458</v>
      </c>
    </row>
    <row r="179" spans="2:12" ht="15">
      <c r="B179">
        <v>109</v>
      </c>
      <c r="C179" t="s">
        <v>228</v>
      </c>
      <c r="D179" t="s">
        <v>228</v>
      </c>
      <c r="E179" s="2" t="s">
        <v>90</v>
      </c>
      <c r="F179" t="s">
        <v>115</v>
      </c>
      <c r="G179" s="18">
        <v>4.23911873689821</v>
      </c>
      <c r="H179" s="3">
        <v>2002</v>
      </c>
      <c r="I179" s="18">
        <v>13.4039117508704</v>
      </c>
      <c r="J179" s="3">
        <v>2001</v>
      </c>
      <c r="K179">
        <f t="shared" si="10"/>
        <v>1</v>
      </c>
      <c r="L179" s="18">
        <f t="shared" si="11"/>
        <v>31.625982143779318</v>
      </c>
    </row>
    <row r="180" spans="2:12" ht="15">
      <c r="B180">
        <v>181</v>
      </c>
      <c r="C180" t="s">
        <v>228</v>
      </c>
      <c r="D180" t="s">
        <v>228</v>
      </c>
      <c r="E180" s="2" t="s">
        <v>173</v>
      </c>
      <c r="F180" t="s">
        <v>190</v>
      </c>
      <c r="G180" s="18">
        <v>4.21763383739482</v>
      </c>
      <c r="H180" s="3">
        <v>2003</v>
      </c>
      <c r="I180" s="18">
        <v>12.5485885853685</v>
      </c>
      <c r="J180" s="3">
        <v>2001</v>
      </c>
      <c r="K180">
        <f t="shared" si="10"/>
        <v>2</v>
      </c>
      <c r="L180" s="18">
        <f t="shared" si="11"/>
        <v>33.61042406245217</v>
      </c>
    </row>
    <row r="181" spans="2:12" ht="15">
      <c r="B181">
        <v>24</v>
      </c>
      <c r="C181" t="s">
        <v>228</v>
      </c>
      <c r="D181" t="s">
        <v>228</v>
      </c>
      <c r="E181" s="2" t="s">
        <v>23</v>
      </c>
      <c r="F181" t="s">
        <v>27</v>
      </c>
      <c r="G181" s="18">
        <v>2.86624306463639</v>
      </c>
      <c r="H181" s="3">
        <v>2002</v>
      </c>
      <c r="I181" s="18">
        <v>8.43493638209372</v>
      </c>
      <c r="J181" s="3">
        <v>2002</v>
      </c>
      <c r="K181">
        <f t="shared" si="10"/>
        <v>0</v>
      </c>
      <c r="L181" s="18">
        <f t="shared" si="11"/>
        <v>33.980612713583156</v>
      </c>
    </row>
    <row r="182" spans="2:12" ht="15">
      <c r="B182">
        <v>105</v>
      </c>
      <c r="C182" t="s">
        <v>228</v>
      </c>
      <c r="D182" t="s">
        <v>228</v>
      </c>
      <c r="E182" s="2" t="s">
        <v>90</v>
      </c>
      <c r="F182" t="s">
        <v>111</v>
      </c>
      <c r="G182" s="18">
        <v>4.85252985941347</v>
      </c>
      <c r="H182" s="3">
        <v>2003</v>
      </c>
      <c r="I182" s="18">
        <v>12.8595849710051</v>
      </c>
      <c r="J182" s="3">
        <v>2003</v>
      </c>
      <c r="K182">
        <f t="shared" si="10"/>
        <v>0</v>
      </c>
      <c r="L182" s="18">
        <f t="shared" si="11"/>
        <v>37.734731489038076</v>
      </c>
    </row>
    <row r="183" spans="2:12" ht="15">
      <c r="B183">
        <v>136</v>
      </c>
      <c r="C183" t="s">
        <v>228</v>
      </c>
      <c r="D183" t="s">
        <v>228</v>
      </c>
      <c r="E183" s="2" t="s">
        <v>133</v>
      </c>
      <c r="F183" t="s">
        <v>143</v>
      </c>
      <c r="G183" s="18">
        <v>3.74477924270012</v>
      </c>
      <c r="H183" s="3">
        <v>2001</v>
      </c>
      <c r="I183" s="18">
        <v>9.82430038354254</v>
      </c>
      <c r="J183" s="3">
        <v>2001</v>
      </c>
      <c r="K183">
        <f t="shared" si="10"/>
        <v>0</v>
      </c>
      <c r="L183" s="18">
        <f t="shared" si="11"/>
        <v>38.11751571616534</v>
      </c>
    </row>
    <row r="184" spans="2:12" ht="15">
      <c r="B184">
        <v>71</v>
      </c>
      <c r="C184" t="s">
        <v>228</v>
      </c>
      <c r="D184" t="s">
        <v>228</v>
      </c>
      <c r="E184" s="2" t="s">
        <v>55</v>
      </c>
      <c r="F184" t="s">
        <v>76</v>
      </c>
      <c r="G184" s="18">
        <v>6.16493138020255</v>
      </c>
      <c r="H184" s="3">
        <v>2004</v>
      </c>
      <c r="I184" s="18">
        <v>14.2772511848341</v>
      </c>
      <c r="J184" s="3">
        <v>2002</v>
      </c>
      <c r="K184">
        <f t="shared" si="10"/>
        <v>2</v>
      </c>
      <c r="L184" s="18">
        <f t="shared" si="11"/>
        <v>43.18010028955154</v>
      </c>
    </row>
    <row r="185" spans="2:12" ht="15">
      <c r="B185">
        <v>59</v>
      </c>
      <c r="C185" t="s">
        <v>228</v>
      </c>
      <c r="D185">
        <v>59</v>
      </c>
      <c r="E185" s="2" t="s">
        <v>55</v>
      </c>
      <c r="F185" t="s">
        <v>64</v>
      </c>
      <c r="G185" s="18">
        <v>3.70591429684939</v>
      </c>
      <c r="H185" s="3">
        <v>2000</v>
      </c>
      <c r="I185" s="18">
        <v>8.5472060137503</v>
      </c>
      <c r="J185" s="3">
        <v>2010</v>
      </c>
      <c r="K185">
        <f t="shared" si="10"/>
        <v>-10</v>
      </c>
      <c r="L185" s="18">
        <f t="shared" si="11"/>
        <v>43.35819554235042</v>
      </c>
    </row>
    <row r="186" spans="2:12" ht="15">
      <c r="B186">
        <v>179</v>
      </c>
      <c r="C186" t="s">
        <v>228</v>
      </c>
      <c r="D186" t="s">
        <v>228</v>
      </c>
      <c r="E186" s="2" t="s">
        <v>173</v>
      </c>
      <c r="F186" t="s">
        <v>188</v>
      </c>
      <c r="G186" s="18">
        <v>5.24616833309401</v>
      </c>
      <c r="H186" s="3">
        <v>1999</v>
      </c>
      <c r="I186" s="18">
        <v>11.8550004651399</v>
      </c>
      <c r="J186" s="3">
        <v>1999</v>
      </c>
      <c r="K186">
        <f t="shared" si="10"/>
        <v>0</v>
      </c>
      <c r="L186" s="18">
        <f t="shared" si="11"/>
        <v>44.25278892666918</v>
      </c>
    </row>
    <row r="187" spans="2:12" ht="15">
      <c r="B187">
        <v>75</v>
      </c>
      <c r="C187" t="s">
        <v>228</v>
      </c>
      <c r="D187" t="s">
        <v>228</v>
      </c>
      <c r="E187" s="2" t="s">
        <v>55</v>
      </c>
      <c r="F187" t="s">
        <v>80</v>
      </c>
      <c r="G187" s="18">
        <v>12.0187379894974</v>
      </c>
      <c r="H187" s="3">
        <v>2004</v>
      </c>
      <c r="I187" s="18">
        <v>15.7595164697789</v>
      </c>
      <c r="J187" s="3">
        <v>2003</v>
      </c>
      <c r="K187">
        <f t="shared" si="10"/>
        <v>1</v>
      </c>
      <c r="L187" s="18">
        <f t="shared" si="11"/>
        <v>76.26336767720652</v>
      </c>
    </row>
    <row r="188" spans="2:12" ht="15">
      <c r="B188">
        <v>54</v>
      </c>
      <c r="C188" t="s">
        <v>228</v>
      </c>
      <c r="D188" t="s">
        <v>228</v>
      </c>
      <c r="E188" s="2" t="s">
        <v>55</v>
      </c>
      <c r="F188" t="s">
        <v>59</v>
      </c>
      <c r="G188" s="18">
        <v>2.24866317102443</v>
      </c>
      <c r="H188" s="3">
        <v>1999</v>
      </c>
      <c r="I188" s="18"/>
      <c r="J188" s="3"/>
      <c r="K188">
        <f t="shared" si="10"/>
        <v>1999</v>
      </c>
      <c r="L188" s="18"/>
    </row>
    <row r="189" spans="2:12" ht="15">
      <c r="B189">
        <v>4</v>
      </c>
      <c r="C189" t="s">
        <v>228</v>
      </c>
      <c r="D189" t="s">
        <v>228</v>
      </c>
      <c r="E189" s="2" t="s">
        <v>2</v>
      </c>
      <c r="F189" t="s">
        <v>6</v>
      </c>
      <c r="G189" s="18">
        <v>2.67204187000495</v>
      </c>
      <c r="H189" s="3">
        <v>1999</v>
      </c>
      <c r="I189" s="18"/>
      <c r="J189" s="3"/>
      <c r="K189">
        <f t="shared" si="10"/>
        <v>1999</v>
      </c>
      <c r="L189" s="18"/>
    </row>
    <row r="190" spans="2:12" ht="15">
      <c r="B190">
        <v>165</v>
      </c>
      <c r="C190" t="s">
        <v>228</v>
      </c>
      <c r="D190" t="s">
        <v>228</v>
      </c>
      <c r="E190" s="2" t="s">
        <v>173</v>
      </c>
      <c r="F190" t="s">
        <v>174</v>
      </c>
      <c r="G190" s="18">
        <v>3.82708829887479</v>
      </c>
      <c r="H190" s="3">
        <v>2000</v>
      </c>
      <c r="I190" s="18"/>
      <c r="J190" s="3"/>
      <c r="K190">
        <f t="shared" si="10"/>
        <v>2000</v>
      </c>
      <c r="L190" s="18"/>
    </row>
    <row r="191" spans="2:12" ht="15">
      <c r="B191">
        <v>51</v>
      </c>
      <c r="C191" t="s">
        <v>228</v>
      </c>
      <c r="D191" t="s">
        <v>228</v>
      </c>
      <c r="E191" s="2" t="s">
        <v>55</v>
      </c>
      <c r="F191" t="s">
        <v>56</v>
      </c>
      <c r="G191" s="18">
        <v>6.92534509619166</v>
      </c>
      <c r="H191" s="3">
        <v>2000</v>
      </c>
      <c r="I191" s="18"/>
      <c r="J191" s="3"/>
      <c r="K191">
        <f t="shared" si="10"/>
        <v>2000</v>
      </c>
      <c r="L191" s="18"/>
    </row>
    <row r="192" spans="2:12" ht="15">
      <c r="B192">
        <v>170</v>
      </c>
      <c r="C192" t="s">
        <v>228</v>
      </c>
      <c r="D192" t="s">
        <v>228</v>
      </c>
      <c r="E192" s="2" t="s">
        <v>173</v>
      </c>
      <c r="F192" t="s">
        <v>179</v>
      </c>
      <c r="G192" s="18">
        <v>5.1593665946983</v>
      </c>
      <c r="H192" s="3">
        <v>2001</v>
      </c>
      <c r="I192" s="18"/>
      <c r="J192" s="3"/>
      <c r="K192">
        <f t="shared" si="10"/>
        <v>2001</v>
      </c>
      <c r="L192" s="18"/>
    </row>
    <row r="193" spans="2:12" ht="15">
      <c r="B193">
        <v>56</v>
      </c>
      <c r="C193" t="s">
        <v>228</v>
      </c>
      <c r="D193" t="s">
        <v>228</v>
      </c>
      <c r="E193" s="2" t="s">
        <v>55</v>
      </c>
      <c r="F193" t="s">
        <v>61</v>
      </c>
      <c r="G193" s="18">
        <v>10.2756287639697</v>
      </c>
      <c r="H193" s="3">
        <v>2001</v>
      </c>
      <c r="I193" s="18"/>
      <c r="J193" s="3"/>
      <c r="K193">
        <f t="shared" si="10"/>
        <v>2001</v>
      </c>
      <c r="L193" s="18"/>
    </row>
    <row r="194" spans="2:12" ht="15">
      <c r="B194">
        <v>55</v>
      </c>
      <c r="C194" t="s">
        <v>228</v>
      </c>
      <c r="D194" t="s">
        <v>228</v>
      </c>
      <c r="E194" s="2" t="s">
        <v>55</v>
      </c>
      <c r="F194" t="s">
        <v>60</v>
      </c>
      <c r="G194" s="18">
        <v>11.8739479724484</v>
      </c>
      <c r="H194" s="3">
        <v>2001</v>
      </c>
      <c r="I194" s="18"/>
      <c r="J194" s="3"/>
      <c r="K194">
        <f aca="true" t="shared" si="12" ref="K194:K219">+H194-J194</f>
        <v>2001</v>
      </c>
      <c r="L194" s="18"/>
    </row>
    <row r="195" spans="2:12" ht="15">
      <c r="B195">
        <v>91</v>
      </c>
      <c r="C195" t="s">
        <v>228</v>
      </c>
      <c r="D195" t="s">
        <v>228</v>
      </c>
      <c r="E195" s="2" t="s">
        <v>90</v>
      </c>
      <c r="F195" t="s">
        <v>97</v>
      </c>
      <c r="G195" s="18">
        <v>3.87512301846834</v>
      </c>
      <c r="H195" s="3">
        <v>2002</v>
      </c>
      <c r="I195" s="18"/>
      <c r="J195" s="3"/>
      <c r="K195">
        <f t="shared" si="12"/>
        <v>2002</v>
      </c>
      <c r="L195" s="18"/>
    </row>
    <row r="196" spans="2:11" ht="15">
      <c r="B196">
        <v>1</v>
      </c>
      <c r="C196" t="s">
        <v>228</v>
      </c>
      <c r="D196" t="s">
        <v>228</v>
      </c>
      <c r="E196" s="2" t="s">
        <v>2</v>
      </c>
      <c r="F196" t="s">
        <v>3</v>
      </c>
      <c r="G196" s="3"/>
      <c r="H196" s="3"/>
      <c r="I196" s="3"/>
      <c r="J196" s="3"/>
      <c r="K196">
        <f t="shared" si="12"/>
        <v>0</v>
      </c>
    </row>
    <row r="197" spans="2:11" ht="15">
      <c r="B197">
        <v>2</v>
      </c>
      <c r="C197" t="s">
        <v>228</v>
      </c>
      <c r="D197" t="s">
        <v>228</v>
      </c>
      <c r="E197" s="2" t="s">
        <v>2</v>
      </c>
      <c r="F197" t="s">
        <v>4</v>
      </c>
      <c r="G197" s="3"/>
      <c r="H197" s="3"/>
      <c r="I197" s="3"/>
      <c r="J197" s="3"/>
      <c r="K197">
        <f t="shared" si="12"/>
        <v>0</v>
      </c>
    </row>
    <row r="198" spans="2:11" ht="15">
      <c r="B198">
        <v>3</v>
      </c>
      <c r="C198" t="s">
        <v>228</v>
      </c>
      <c r="D198" t="s">
        <v>228</v>
      </c>
      <c r="E198" s="2" t="s">
        <v>2</v>
      </c>
      <c r="F198" t="s">
        <v>5</v>
      </c>
      <c r="G198" s="3"/>
      <c r="H198" s="3"/>
      <c r="I198" s="3"/>
      <c r="J198" s="3"/>
      <c r="K198">
        <f t="shared" si="12"/>
        <v>0</v>
      </c>
    </row>
    <row r="199" spans="2:11" ht="15">
      <c r="B199">
        <v>21</v>
      </c>
      <c r="C199" t="s">
        <v>228</v>
      </c>
      <c r="D199" t="s">
        <v>228</v>
      </c>
      <c r="E199" s="2" t="s">
        <v>23</v>
      </c>
      <c r="F199" t="s">
        <v>24</v>
      </c>
      <c r="G199" s="3"/>
      <c r="H199" s="3"/>
      <c r="I199" s="3"/>
      <c r="J199" s="3"/>
      <c r="K199">
        <f t="shared" si="12"/>
        <v>0</v>
      </c>
    </row>
    <row r="200" spans="2:11" ht="15">
      <c r="B200">
        <v>23</v>
      </c>
      <c r="C200" t="s">
        <v>228</v>
      </c>
      <c r="D200" t="s">
        <v>228</v>
      </c>
      <c r="E200" s="2" t="s">
        <v>23</v>
      </c>
      <c r="F200" t="s">
        <v>26</v>
      </c>
      <c r="G200" s="3"/>
      <c r="H200" s="3"/>
      <c r="I200" s="3"/>
      <c r="J200" s="3"/>
      <c r="K200">
        <f t="shared" si="12"/>
        <v>0</v>
      </c>
    </row>
    <row r="201" spans="2:11" ht="15">
      <c r="B201">
        <v>42</v>
      </c>
      <c r="C201" t="s">
        <v>228</v>
      </c>
      <c r="D201" t="s">
        <v>228</v>
      </c>
      <c r="E201" s="2" t="s">
        <v>45</v>
      </c>
      <c r="F201" t="s">
        <v>46</v>
      </c>
      <c r="G201" s="3"/>
      <c r="H201" s="3"/>
      <c r="I201" s="3"/>
      <c r="J201" s="3"/>
      <c r="K201">
        <f t="shared" si="12"/>
        <v>0</v>
      </c>
    </row>
    <row r="202" spans="2:11" ht="15">
      <c r="B202">
        <v>43</v>
      </c>
      <c r="C202" t="s">
        <v>228</v>
      </c>
      <c r="D202" t="s">
        <v>228</v>
      </c>
      <c r="E202" s="2" t="s">
        <v>45</v>
      </c>
      <c r="F202" t="s">
        <v>47</v>
      </c>
      <c r="G202" s="3"/>
      <c r="H202" s="3"/>
      <c r="I202" s="3"/>
      <c r="J202" s="3"/>
      <c r="K202">
        <f t="shared" si="12"/>
        <v>0</v>
      </c>
    </row>
    <row r="203" spans="2:11" ht="15">
      <c r="B203">
        <v>52</v>
      </c>
      <c r="C203" t="s">
        <v>228</v>
      </c>
      <c r="D203" t="s">
        <v>228</v>
      </c>
      <c r="E203" s="2" t="s">
        <v>55</v>
      </c>
      <c r="F203" t="s">
        <v>57</v>
      </c>
      <c r="G203" s="3"/>
      <c r="H203" s="3"/>
      <c r="I203" s="3"/>
      <c r="J203" s="3"/>
      <c r="K203">
        <f t="shared" si="12"/>
        <v>0</v>
      </c>
    </row>
    <row r="204" spans="2:11" ht="15">
      <c r="B204">
        <v>53</v>
      </c>
      <c r="C204" t="s">
        <v>228</v>
      </c>
      <c r="D204" t="s">
        <v>228</v>
      </c>
      <c r="E204" s="2" t="s">
        <v>55</v>
      </c>
      <c r="F204" t="s">
        <v>58</v>
      </c>
      <c r="G204" s="3"/>
      <c r="H204" s="3"/>
      <c r="I204" s="3"/>
      <c r="J204" s="3"/>
      <c r="K204">
        <f t="shared" si="12"/>
        <v>0</v>
      </c>
    </row>
    <row r="205" spans="2:11" ht="15">
      <c r="B205">
        <v>57</v>
      </c>
      <c r="C205" t="s">
        <v>228</v>
      </c>
      <c r="D205" t="s">
        <v>228</v>
      </c>
      <c r="E205" s="2" t="s">
        <v>55</v>
      </c>
      <c r="F205" t="s">
        <v>62</v>
      </c>
      <c r="G205" s="3"/>
      <c r="H205" s="3"/>
      <c r="I205" s="3"/>
      <c r="J205" s="3"/>
      <c r="K205">
        <f t="shared" si="12"/>
        <v>0</v>
      </c>
    </row>
    <row r="206" spans="2:11" ht="15">
      <c r="B206">
        <v>85</v>
      </c>
      <c r="C206" t="s">
        <v>228</v>
      </c>
      <c r="D206" t="s">
        <v>228</v>
      </c>
      <c r="E206" s="2" t="s">
        <v>90</v>
      </c>
      <c r="F206" t="s">
        <v>91</v>
      </c>
      <c r="G206" s="3"/>
      <c r="H206" s="3"/>
      <c r="I206" s="3"/>
      <c r="J206" s="3"/>
      <c r="K206">
        <f t="shared" si="12"/>
        <v>0</v>
      </c>
    </row>
    <row r="207" spans="2:11" ht="15">
      <c r="B207">
        <v>87</v>
      </c>
      <c r="C207" t="s">
        <v>228</v>
      </c>
      <c r="D207" t="s">
        <v>228</v>
      </c>
      <c r="E207" s="2" t="s">
        <v>90</v>
      </c>
      <c r="F207" t="s">
        <v>93</v>
      </c>
      <c r="G207" s="3"/>
      <c r="H207" s="3"/>
      <c r="I207" s="3"/>
      <c r="J207" s="3"/>
      <c r="K207">
        <f t="shared" si="12"/>
        <v>0</v>
      </c>
    </row>
    <row r="208" spans="2:11" ht="15">
      <c r="B208">
        <v>88</v>
      </c>
      <c r="C208" t="s">
        <v>228</v>
      </c>
      <c r="D208" t="s">
        <v>228</v>
      </c>
      <c r="E208" s="2" t="s">
        <v>90</v>
      </c>
      <c r="F208" t="s">
        <v>94</v>
      </c>
      <c r="G208" s="3"/>
      <c r="H208" s="3"/>
      <c r="I208" s="3"/>
      <c r="J208" s="3"/>
      <c r="K208">
        <f t="shared" si="12"/>
        <v>0</v>
      </c>
    </row>
    <row r="209" spans="2:11" ht="15">
      <c r="B209">
        <v>89</v>
      </c>
      <c r="C209" t="s">
        <v>228</v>
      </c>
      <c r="D209" t="s">
        <v>228</v>
      </c>
      <c r="E209" s="2" t="s">
        <v>90</v>
      </c>
      <c r="F209" t="s">
        <v>95</v>
      </c>
      <c r="G209" s="3"/>
      <c r="H209" s="3"/>
      <c r="I209" s="3"/>
      <c r="J209" s="3"/>
      <c r="K209">
        <f t="shared" si="12"/>
        <v>0</v>
      </c>
    </row>
    <row r="210" spans="2:11" ht="15">
      <c r="B210">
        <v>90</v>
      </c>
      <c r="C210" t="s">
        <v>228</v>
      </c>
      <c r="D210" t="s">
        <v>228</v>
      </c>
      <c r="E210" s="2" t="s">
        <v>90</v>
      </c>
      <c r="F210" t="s">
        <v>96</v>
      </c>
      <c r="G210" s="3"/>
      <c r="H210" s="3"/>
      <c r="I210" s="3"/>
      <c r="J210" s="3"/>
      <c r="K210">
        <f t="shared" si="12"/>
        <v>0</v>
      </c>
    </row>
    <row r="211" spans="2:11" ht="15">
      <c r="B211">
        <v>127</v>
      </c>
      <c r="C211" t="s">
        <v>228</v>
      </c>
      <c r="D211" t="s">
        <v>228</v>
      </c>
      <c r="E211" s="2" t="s">
        <v>133</v>
      </c>
      <c r="F211" t="s">
        <v>134</v>
      </c>
      <c r="G211" s="3"/>
      <c r="H211" s="3"/>
      <c r="I211" s="3"/>
      <c r="J211" s="3"/>
      <c r="K211">
        <f t="shared" si="12"/>
        <v>0</v>
      </c>
    </row>
    <row r="212" spans="2:11" ht="15">
      <c r="B212">
        <v>128</v>
      </c>
      <c r="C212" t="s">
        <v>228</v>
      </c>
      <c r="D212" t="s">
        <v>228</v>
      </c>
      <c r="E212" s="2" t="s">
        <v>133</v>
      </c>
      <c r="F212" t="s">
        <v>135</v>
      </c>
      <c r="G212" s="3"/>
      <c r="H212" s="3"/>
      <c r="I212" s="3"/>
      <c r="J212" s="3"/>
      <c r="K212">
        <f t="shared" si="12"/>
        <v>0</v>
      </c>
    </row>
    <row r="213" spans="2:11" ht="15">
      <c r="B213">
        <v>130</v>
      </c>
      <c r="C213" t="s">
        <v>228</v>
      </c>
      <c r="D213" t="s">
        <v>228</v>
      </c>
      <c r="E213" s="2" t="s">
        <v>133</v>
      </c>
      <c r="F213" t="s">
        <v>137</v>
      </c>
      <c r="G213" s="3"/>
      <c r="H213" s="3"/>
      <c r="I213" s="3"/>
      <c r="J213" s="3"/>
      <c r="K213">
        <f t="shared" si="12"/>
        <v>0</v>
      </c>
    </row>
    <row r="214" spans="2:11" ht="15">
      <c r="B214">
        <v>156</v>
      </c>
      <c r="C214" t="s">
        <v>228</v>
      </c>
      <c r="D214" t="s">
        <v>228</v>
      </c>
      <c r="E214" s="2" t="s">
        <v>163</v>
      </c>
      <c r="F214" t="s">
        <v>164</v>
      </c>
      <c r="G214" s="3"/>
      <c r="H214" s="3"/>
      <c r="I214" s="3"/>
      <c r="J214" s="3"/>
      <c r="K214">
        <f t="shared" si="12"/>
        <v>0</v>
      </c>
    </row>
    <row r="215" spans="2:11" ht="15">
      <c r="B215">
        <v>157</v>
      </c>
      <c r="C215" t="s">
        <v>228</v>
      </c>
      <c r="D215" t="s">
        <v>228</v>
      </c>
      <c r="E215" s="2" t="s">
        <v>163</v>
      </c>
      <c r="F215" t="s">
        <v>165</v>
      </c>
      <c r="G215" s="3"/>
      <c r="H215" s="3"/>
      <c r="I215" s="3"/>
      <c r="J215" s="3"/>
      <c r="K215">
        <f t="shared" si="12"/>
        <v>0</v>
      </c>
    </row>
    <row r="216" spans="2:11" ht="15">
      <c r="B216">
        <v>166</v>
      </c>
      <c r="C216" t="s">
        <v>228</v>
      </c>
      <c r="D216" t="s">
        <v>228</v>
      </c>
      <c r="E216" s="2" t="s">
        <v>173</v>
      </c>
      <c r="F216" t="s">
        <v>175</v>
      </c>
      <c r="G216" s="3"/>
      <c r="H216" s="3"/>
      <c r="I216" s="3"/>
      <c r="J216" s="3"/>
      <c r="K216">
        <f t="shared" si="12"/>
        <v>0</v>
      </c>
    </row>
    <row r="217" spans="2:11" ht="15">
      <c r="B217">
        <v>169</v>
      </c>
      <c r="C217" t="s">
        <v>228</v>
      </c>
      <c r="D217" t="s">
        <v>228</v>
      </c>
      <c r="E217" s="2" t="s">
        <v>173</v>
      </c>
      <c r="F217" t="s">
        <v>178</v>
      </c>
      <c r="G217" s="3"/>
      <c r="H217" s="3"/>
      <c r="I217" s="3"/>
      <c r="J217" s="3"/>
      <c r="K217">
        <f t="shared" si="12"/>
        <v>0</v>
      </c>
    </row>
    <row r="218" spans="2:11" ht="15">
      <c r="B218">
        <v>171</v>
      </c>
      <c r="C218" t="s">
        <v>228</v>
      </c>
      <c r="D218" t="s">
        <v>228</v>
      </c>
      <c r="E218" s="2" t="s">
        <v>173</v>
      </c>
      <c r="F218" t="s">
        <v>180</v>
      </c>
      <c r="G218" s="3"/>
      <c r="H218" s="3"/>
      <c r="I218" s="3"/>
      <c r="J218" s="3"/>
      <c r="K218">
        <f t="shared" si="12"/>
        <v>0</v>
      </c>
    </row>
    <row r="219" spans="2:11" ht="15">
      <c r="B219">
        <v>172</v>
      </c>
      <c r="C219" t="s">
        <v>228</v>
      </c>
      <c r="D219" t="s">
        <v>228</v>
      </c>
      <c r="E219" s="2" t="s">
        <v>173</v>
      </c>
      <c r="F219" t="s">
        <v>181</v>
      </c>
      <c r="G219" s="3"/>
      <c r="H219" s="3"/>
      <c r="I219" s="3"/>
      <c r="J219" s="3"/>
      <c r="K219">
        <f t="shared" si="12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6.00390625" style="0" customWidth="1"/>
    <col min="2" max="2" width="9.8515625" style="0" bestFit="1" customWidth="1"/>
    <col min="3" max="3" width="7.8515625" style="0" bestFit="1" customWidth="1"/>
    <col min="4" max="4" width="4.57421875" style="0" customWidth="1"/>
    <col min="5" max="5" width="12.57421875" style="0" customWidth="1"/>
    <col min="6" max="10" width="5.28125" style="0" customWidth="1"/>
    <col min="11" max="11" width="4.57421875" style="0" bestFit="1" customWidth="1"/>
    <col min="12" max="12" width="12.57421875" style="0" bestFit="1" customWidth="1"/>
  </cols>
  <sheetData>
    <row r="2" spans="1:2" ht="15">
      <c r="A2" s="7" t="s">
        <v>0</v>
      </c>
      <c r="B2" t="s">
        <v>245</v>
      </c>
    </row>
    <row r="4" spans="1:16" ht="15">
      <c r="A4" s="7" t="s">
        <v>239</v>
      </c>
      <c r="B4" s="7" t="s">
        <v>240</v>
      </c>
      <c r="P4" s="9" t="s">
        <v>237</v>
      </c>
    </row>
    <row r="5" spans="1:16" ht="15">
      <c r="A5" s="7" t="s">
        <v>236</v>
      </c>
      <c r="B5" t="s">
        <v>255</v>
      </c>
      <c r="C5" t="s">
        <v>256</v>
      </c>
      <c r="D5" t="s">
        <v>238</v>
      </c>
      <c r="E5" t="s">
        <v>237</v>
      </c>
      <c r="N5">
        <f>SUM(B5:J5)</f>
        <v>0</v>
      </c>
      <c r="O5">
        <f>+K5</f>
        <v>0</v>
      </c>
      <c r="P5" s="3">
        <v>15</v>
      </c>
    </row>
    <row r="6" spans="1:16" ht="15">
      <c r="A6" s="8" t="s">
        <v>249</v>
      </c>
      <c r="B6" s="3">
        <v>5</v>
      </c>
      <c r="C6" s="3">
        <v>1</v>
      </c>
      <c r="D6" s="3"/>
      <c r="E6" s="3">
        <v>6</v>
      </c>
      <c r="N6">
        <f aca="true" t="shared" si="0" ref="N6:N13">SUM(B6:J6)</f>
        <v>12</v>
      </c>
      <c r="O6">
        <f aca="true" t="shared" si="1" ref="O6:O13">+K6</f>
        <v>0</v>
      </c>
      <c r="P6" s="3">
        <v>17</v>
      </c>
    </row>
    <row r="7" spans="1:16" ht="15">
      <c r="A7" s="8" t="s">
        <v>250</v>
      </c>
      <c r="B7" s="3">
        <v>5</v>
      </c>
      <c r="C7" s="3">
        <v>10</v>
      </c>
      <c r="D7" s="3">
        <v>1</v>
      </c>
      <c r="E7" s="3">
        <v>16</v>
      </c>
      <c r="N7">
        <f t="shared" si="0"/>
        <v>32</v>
      </c>
      <c r="O7">
        <f t="shared" si="1"/>
        <v>0</v>
      </c>
      <c r="P7" s="3">
        <v>7</v>
      </c>
    </row>
    <row r="8" spans="1:16" ht="15">
      <c r="A8" s="8" t="s">
        <v>246</v>
      </c>
      <c r="B8" s="3">
        <v>20</v>
      </c>
      <c r="C8" s="3">
        <v>32</v>
      </c>
      <c r="D8" s="3">
        <v>13</v>
      </c>
      <c r="E8" s="3">
        <v>65</v>
      </c>
      <c r="N8">
        <f t="shared" si="0"/>
        <v>130</v>
      </c>
      <c r="O8">
        <f t="shared" si="1"/>
        <v>0</v>
      </c>
      <c r="P8" s="3">
        <v>17</v>
      </c>
    </row>
    <row r="9" spans="1:16" ht="15">
      <c r="A9" s="8" t="s">
        <v>251</v>
      </c>
      <c r="B9" s="3">
        <v>3</v>
      </c>
      <c r="C9" s="3">
        <v>20</v>
      </c>
      <c r="D9" s="3">
        <v>13</v>
      </c>
      <c r="E9" s="3">
        <v>36</v>
      </c>
      <c r="N9">
        <f t="shared" si="0"/>
        <v>72</v>
      </c>
      <c r="O9">
        <f t="shared" si="1"/>
        <v>0</v>
      </c>
      <c r="P9" s="3">
        <v>29</v>
      </c>
    </row>
    <row r="10" spans="1:16" ht="15">
      <c r="A10" s="8" t="s">
        <v>252</v>
      </c>
      <c r="B10" s="3">
        <v>2</v>
      </c>
      <c r="C10" s="3">
        <v>11</v>
      </c>
      <c r="D10" s="3">
        <v>8</v>
      </c>
      <c r="E10" s="3">
        <v>21</v>
      </c>
      <c r="N10">
        <f t="shared" si="0"/>
        <v>42</v>
      </c>
      <c r="O10">
        <f t="shared" si="1"/>
        <v>0</v>
      </c>
      <c r="P10" s="3">
        <v>24</v>
      </c>
    </row>
    <row r="11" spans="1:16" ht="15">
      <c r="A11" s="8" t="s">
        <v>253</v>
      </c>
      <c r="B11" s="3"/>
      <c r="C11" s="3">
        <v>2</v>
      </c>
      <c r="D11" s="3">
        <v>2</v>
      </c>
      <c r="E11" s="3">
        <v>4</v>
      </c>
      <c r="N11">
        <f t="shared" si="0"/>
        <v>8</v>
      </c>
      <c r="O11">
        <f t="shared" si="1"/>
        <v>0</v>
      </c>
      <c r="P11" s="3">
        <v>7</v>
      </c>
    </row>
    <row r="12" spans="1:16" ht="15">
      <c r="A12" s="8" t="s">
        <v>254</v>
      </c>
      <c r="B12" s="3"/>
      <c r="C12" s="3">
        <v>1</v>
      </c>
      <c r="D12" s="3">
        <v>2</v>
      </c>
      <c r="E12" s="3">
        <v>3</v>
      </c>
      <c r="N12">
        <f t="shared" si="0"/>
        <v>6</v>
      </c>
      <c r="O12">
        <f t="shared" si="1"/>
        <v>0</v>
      </c>
      <c r="P12" s="3">
        <v>35</v>
      </c>
    </row>
    <row r="13" spans="1:16" ht="15">
      <c r="A13" s="8" t="s">
        <v>237</v>
      </c>
      <c r="B13" s="3">
        <v>35</v>
      </c>
      <c r="C13" s="3">
        <v>77</v>
      </c>
      <c r="D13" s="3">
        <v>39</v>
      </c>
      <c r="E13" s="3">
        <v>151</v>
      </c>
      <c r="N13">
        <f t="shared" si="0"/>
        <v>302</v>
      </c>
      <c r="O13">
        <f t="shared" si="1"/>
        <v>0</v>
      </c>
      <c r="P13" s="10">
        <v>151</v>
      </c>
    </row>
    <row r="14" spans="1:4" ht="15">
      <c r="A14" s="8"/>
      <c r="B14" s="8"/>
      <c r="C14" s="8"/>
      <c r="D14" s="8"/>
    </row>
    <row r="15" spans="1:4" ht="15">
      <c r="A15" s="8"/>
      <c r="B15" s="8"/>
      <c r="C15" s="8"/>
      <c r="D15" s="8"/>
    </row>
    <row r="16" spans="1:4" ht="15">
      <c r="A16" s="11"/>
      <c r="B16" s="11"/>
      <c r="C16" s="11"/>
      <c r="D16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I7" sqref="I7"/>
    </sheetView>
  </sheetViews>
  <sheetFormatPr defaultColWidth="11.421875" defaultRowHeight="15"/>
  <cols>
    <col min="2" max="5" width="12.7109375" style="0" customWidth="1"/>
  </cols>
  <sheetData>
    <row r="2" spans="2:6" ht="72">
      <c r="B2" s="39" t="s">
        <v>264</v>
      </c>
      <c r="C2" s="40" t="s">
        <v>272</v>
      </c>
      <c r="D2" s="41" t="s">
        <v>265</v>
      </c>
      <c r="E2" s="42" t="s">
        <v>266</v>
      </c>
      <c r="F2" s="43"/>
    </row>
    <row r="3" spans="2:6" ht="15">
      <c r="B3" s="44" t="s">
        <v>267</v>
      </c>
      <c r="C3" s="45" t="s">
        <v>268</v>
      </c>
      <c r="D3" s="46" t="s">
        <v>269</v>
      </c>
      <c r="E3" s="47"/>
      <c r="F3" s="48"/>
    </row>
    <row r="4" spans="2:6" ht="15">
      <c r="B4" s="49"/>
      <c r="C4" s="50"/>
      <c r="D4" s="51" t="s">
        <v>270</v>
      </c>
      <c r="E4" s="52"/>
      <c r="F4" s="53"/>
    </row>
    <row r="5" spans="2:6" ht="15">
      <c r="B5" s="54">
        <v>50</v>
      </c>
      <c r="C5" s="55">
        <f>+D5/B5</f>
        <v>0.08</v>
      </c>
      <c r="D5" s="56">
        <v>4</v>
      </c>
      <c r="E5" s="57">
        <f aca="true" t="shared" si="0" ref="E5:E14">+D5/$D$10</f>
        <v>1</v>
      </c>
      <c r="F5" s="53"/>
    </row>
    <row r="6" spans="2:6" ht="15">
      <c r="B6" s="58">
        <v>50</v>
      </c>
      <c r="C6" s="59">
        <v>0.06</v>
      </c>
      <c r="D6" s="60">
        <f>+B6*C6</f>
        <v>3</v>
      </c>
      <c r="E6" s="61">
        <f t="shared" si="0"/>
        <v>0.75</v>
      </c>
      <c r="F6" s="33"/>
    </row>
    <row r="7" spans="2:6" ht="15">
      <c r="B7" s="62">
        <v>50</v>
      </c>
      <c r="C7" s="63">
        <v>0.04</v>
      </c>
      <c r="D7" s="64">
        <f aca="true" t="shared" si="1" ref="D7:D14">+B7*C7</f>
        <v>2</v>
      </c>
      <c r="E7" s="65">
        <f t="shared" si="0"/>
        <v>0.5</v>
      </c>
      <c r="F7" s="33"/>
    </row>
    <row r="8" spans="2:6" ht="15">
      <c r="B8" s="62">
        <v>50</v>
      </c>
      <c r="C8" s="63">
        <v>0.02</v>
      </c>
      <c r="D8" s="64">
        <f t="shared" si="1"/>
        <v>1</v>
      </c>
      <c r="E8" s="65">
        <f t="shared" si="0"/>
        <v>0.25</v>
      </c>
      <c r="F8" s="33"/>
    </row>
    <row r="9" spans="2:6" ht="15">
      <c r="B9" s="66">
        <v>100</v>
      </c>
      <c r="C9" s="67">
        <v>0.06</v>
      </c>
      <c r="D9" s="68">
        <f t="shared" si="1"/>
        <v>6</v>
      </c>
      <c r="E9" s="69">
        <f t="shared" si="0"/>
        <v>1.5</v>
      </c>
      <c r="F9" s="33"/>
    </row>
    <row r="10" spans="2:6" ht="15">
      <c r="B10" s="70">
        <v>100</v>
      </c>
      <c r="C10" s="71">
        <v>0.04</v>
      </c>
      <c r="D10" s="72">
        <f t="shared" si="1"/>
        <v>4</v>
      </c>
      <c r="E10" s="73">
        <f t="shared" si="0"/>
        <v>1</v>
      </c>
      <c r="F10" s="74" t="s">
        <v>271</v>
      </c>
    </row>
    <row r="11" spans="2:6" ht="15">
      <c r="B11" s="75">
        <v>100</v>
      </c>
      <c r="C11" s="76">
        <v>0.02</v>
      </c>
      <c r="D11" s="77">
        <f t="shared" si="1"/>
        <v>2</v>
      </c>
      <c r="E11" s="78">
        <f t="shared" si="0"/>
        <v>0.5</v>
      </c>
      <c r="F11" s="33"/>
    </row>
    <row r="12" spans="2:6" ht="15">
      <c r="B12" s="58">
        <v>200</v>
      </c>
      <c r="C12" s="59">
        <v>0.06</v>
      </c>
      <c r="D12" s="60">
        <f t="shared" si="1"/>
        <v>12</v>
      </c>
      <c r="E12" s="61">
        <f t="shared" si="0"/>
        <v>3</v>
      </c>
      <c r="F12" s="33"/>
    </row>
    <row r="13" spans="2:6" ht="15">
      <c r="B13" s="62">
        <v>200</v>
      </c>
      <c r="C13" s="63">
        <v>0.04</v>
      </c>
      <c r="D13" s="64">
        <f t="shared" si="1"/>
        <v>8</v>
      </c>
      <c r="E13" s="65">
        <f t="shared" si="0"/>
        <v>2</v>
      </c>
      <c r="F13" s="33"/>
    </row>
    <row r="14" spans="2:6" ht="15">
      <c r="B14" s="79">
        <v>200</v>
      </c>
      <c r="C14" s="80">
        <v>0.02</v>
      </c>
      <c r="D14" s="81">
        <f t="shared" si="1"/>
        <v>4</v>
      </c>
      <c r="E14" s="82">
        <f t="shared" si="0"/>
        <v>1</v>
      </c>
      <c r="F14" s="3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34.7109375" style="0" bestFit="1" customWidth="1"/>
    <col min="3" max="5" width="6.8515625" style="0" customWidth="1"/>
    <col min="6" max="6" width="12.140625" style="0" customWidth="1"/>
    <col min="7" max="7" width="12.28125" style="0" customWidth="1"/>
    <col min="8" max="8" width="12.140625" style="0" customWidth="1"/>
    <col min="9" max="9" width="6.28125" style="0" bestFit="1" customWidth="1"/>
    <col min="10" max="12" width="12.28125" style="0" customWidth="1"/>
  </cols>
  <sheetData>
    <row r="2" spans="2:5" ht="15">
      <c r="B2" s="84" t="s">
        <v>222</v>
      </c>
      <c r="C2" s="84"/>
      <c r="D2" s="84"/>
      <c r="E2" s="84"/>
    </row>
    <row r="3" spans="2:5" ht="15">
      <c r="B3" s="12" t="s">
        <v>243</v>
      </c>
      <c r="C3" s="17" t="s">
        <v>241</v>
      </c>
      <c r="D3" s="17" t="s">
        <v>238</v>
      </c>
      <c r="E3" s="12" t="s">
        <v>242</v>
      </c>
    </row>
    <row r="4" spans="2:5" ht="15">
      <c r="B4" s="13" t="s">
        <v>2</v>
      </c>
      <c r="C4" s="14">
        <v>11</v>
      </c>
      <c r="D4" s="14">
        <v>4</v>
      </c>
      <c r="E4" s="14">
        <v>15</v>
      </c>
    </row>
    <row r="5" spans="2:5" ht="15">
      <c r="B5" s="13" t="s">
        <v>23</v>
      </c>
      <c r="C5" s="14">
        <v>16</v>
      </c>
      <c r="D5" s="14">
        <v>1</v>
      </c>
      <c r="E5" s="14">
        <v>17</v>
      </c>
    </row>
    <row r="6" spans="2:5" ht="15">
      <c r="B6" s="13" t="s">
        <v>45</v>
      </c>
      <c r="C6" s="14">
        <v>5</v>
      </c>
      <c r="D6" s="14">
        <v>2</v>
      </c>
      <c r="E6" s="14">
        <v>7</v>
      </c>
    </row>
    <row r="7" spans="2:5" ht="15">
      <c r="B7" s="13" t="s">
        <v>55</v>
      </c>
      <c r="C7" s="14">
        <v>14</v>
      </c>
      <c r="D7" s="14">
        <v>3</v>
      </c>
      <c r="E7" s="14">
        <v>17</v>
      </c>
    </row>
    <row r="8" spans="2:5" ht="15">
      <c r="B8" s="13" t="s">
        <v>90</v>
      </c>
      <c r="C8" s="14">
        <v>19</v>
      </c>
      <c r="D8" s="14">
        <v>10</v>
      </c>
      <c r="E8" s="14">
        <v>29</v>
      </c>
    </row>
    <row r="9" spans="2:5" ht="15">
      <c r="B9" s="13" t="s">
        <v>133</v>
      </c>
      <c r="C9" s="14">
        <v>15</v>
      </c>
      <c r="D9" s="14">
        <v>9</v>
      </c>
      <c r="E9" s="14">
        <v>24</v>
      </c>
    </row>
    <row r="10" spans="2:5" ht="15">
      <c r="B10" s="13" t="s">
        <v>163</v>
      </c>
      <c r="C10" s="14">
        <v>6</v>
      </c>
      <c r="D10" s="14">
        <v>1</v>
      </c>
      <c r="E10" s="14">
        <v>7</v>
      </c>
    </row>
    <row r="11" spans="2:5" ht="15">
      <c r="B11" s="13" t="s">
        <v>173</v>
      </c>
      <c r="C11" s="14">
        <v>26</v>
      </c>
      <c r="D11" s="14">
        <v>9</v>
      </c>
      <c r="E11" s="14">
        <v>35</v>
      </c>
    </row>
    <row r="12" spans="2:5" ht="15">
      <c r="B12" s="15" t="s">
        <v>237</v>
      </c>
      <c r="C12" s="16">
        <v>112</v>
      </c>
      <c r="D12" s="16">
        <v>39</v>
      </c>
      <c r="E12" s="16">
        <v>151</v>
      </c>
    </row>
    <row r="14" spans="2:5" ht="29.25" customHeight="1">
      <c r="B14" s="19" t="str">
        <f>+datos!I3</f>
        <v>Public expenditure on education as % of total government expenditure</v>
      </c>
      <c r="C14" s="85" t="s">
        <v>222</v>
      </c>
      <c r="D14" s="86"/>
      <c r="E14" s="87"/>
    </row>
    <row r="15" spans="2:5" ht="15">
      <c r="B15" s="20" t="str">
        <f>+B3</f>
        <v>Zone</v>
      </c>
      <c r="C15" s="23" t="s">
        <v>241</v>
      </c>
      <c r="D15" s="17" t="s">
        <v>238</v>
      </c>
      <c r="E15" s="24" t="s">
        <v>242</v>
      </c>
    </row>
    <row r="16" spans="2:5" ht="15">
      <c r="B16" s="21" t="s">
        <v>248</v>
      </c>
      <c r="C16" s="25">
        <v>21</v>
      </c>
      <c r="D16" s="26">
        <v>1</v>
      </c>
      <c r="E16" s="27">
        <v>22</v>
      </c>
    </row>
    <row r="17" spans="2:5" ht="15">
      <c r="B17" s="21" t="s">
        <v>246</v>
      </c>
      <c r="C17" s="25">
        <v>52</v>
      </c>
      <c r="D17" s="26">
        <v>13</v>
      </c>
      <c r="E17" s="27">
        <v>65</v>
      </c>
    </row>
    <row r="18" spans="2:5" ht="15">
      <c r="B18" s="21" t="s">
        <v>247</v>
      </c>
      <c r="C18" s="25">
        <v>39</v>
      </c>
      <c r="D18" s="26">
        <v>25</v>
      </c>
      <c r="E18" s="27">
        <v>64</v>
      </c>
    </row>
    <row r="19" spans="2:5" ht="15">
      <c r="B19" s="22" t="s">
        <v>237</v>
      </c>
      <c r="C19" s="28">
        <v>112</v>
      </c>
      <c r="D19" s="29">
        <v>39</v>
      </c>
      <c r="E19" s="30">
        <v>151</v>
      </c>
    </row>
  </sheetData>
  <sheetProtection/>
  <mergeCells count="2">
    <mergeCell ref="B2:E2"/>
    <mergeCell ref="C14:E14"/>
  </mergeCells>
  <printOptions/>
  <pageMargins left="0.7" right="0.7" top="0.75" bottom="0.75" header="0.3" footer="0.3"/>
  <pageSetup orientation="portrait" paperSize="9"/>
  <ignoredErrors>
    <ignoredError sqref="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B15" sqref="B15:D25"/>
    </sheetView>
  </sheetViews>
  <sheetFormatPr defaultColWidth="11.421875" defaultRowHeight="15"/>
  <cols>
    <col min="5" max="5" width="3.7109375" style="0" customWidth="1"/>
  </cols>
  <sheetData>
    <row r="2" spans="2:8" ht="44.25" customHeight="1">
      <c r="B2" s="94" t="s">
        <v>261</v>
      </c>
      <c r="C2" s="94"/>
      <c r="D2" s="94"/>
      <c r="F2" s="94" t="s">
        <v>263</v>
      </c>
      <c r="G2" s="94"/>
      <c r="H2" s="94"/>
    </row>
    <row r="3" spans="2:8" ht="15">
      <c r="B3" s="32" t="s">
        <v>258</v>
      </c>
      <c r="C3" s="32" t="s">
        <v>259</v>
      </c>
      <c r="D3" s="32" t="s">
        <v>260</v>
      </c>
      <c r="E3" s="31"/>
      <c r="F3" s="32" t="s">
        <v>259</v>
      </c>
      <c r="G3" s="32" t="s">
        <v>262</v>
      </c>
      <c r="H3" s="32" t="s">
        <v>257</v>
      </c>
    </row>
    <row r="4" spans="2:8" ht="15">
      <c r="B4" s="89" t="s">
        <v>267</v>
      </c>
      <c r="C4" s="89" t="s">
        <v>274</v>
      </c>
      <c r="D4" s="89" t="s">
        <v>275</v>
      </c>
      <c r="E4" s="31"/>
      <c r="F4" s="88"/>
      <c r="G4" s="88"/>
      <c r="H4" s="88"/>
    </row>
    <row r="5" spans="2:8" ht="15">
      <c r="B5" s="33">
        <v>6</v>
      </c>
      <c r="C5" s="33">
        <v>5</v>
      </c>
      <c r="D5" s="33">
        <f aca="true" t="shared" si="0" ref="D5:D10">(100/C5)*B5</f>
        <v>120</v>
      </c>
      <c r="F5" s="33">
        <v>5</v>
      </c>
      <c r="G5" s="33">
        <v>6</v>
      </c>
      <c r="H5" s="36">
        <v>0.039735099337748346</v>
      </c>
    </row>
    <row r="6" spans="2:8" ht="15">
      <c r="B6" s="33">
        <v>6</v>
      </c>
      <c r="C6" s="33">
        <v>10</v>
      </c>
      <c r="D6" s="33">
        <f t="shared" si="0"/>
        <v>60</v>
      </c>
      <c r="F6" s="33">
        <v>10</v>
      </c>
      <c r="G6" s="33">
        <v>16</v>
      </c>
      <c r="H6" s="36">
        <v>0.10596026490066225</v>
      </c>
    </row>
    <row r="7" spans="2:8" ht="15">
      <c r="B7" s="34">
        <v>6</v>
      </c>
      <c r="C7" s="34">
        <v>15</v>
      </c>
      <c r="D7" s="34">
        <f t="shared" si="0"/>
        <v>40</v>
      </c>
      <c r="F7" s="34">
        <v>15</v>
      </c>
      <c r="G7" s="34">
        <v>65</v>
      </c>
      <c r="H7" s="37">
        <v>0.4304635761589404</v>
      </c>
    </row>
    <row r="8" spans="2:8" ht="15">
      <c r="B8" s="34">
        <v>6</v>
      </c>
      <c r="C8" s="34">
        <v>20</v>
      </c>
      <c r="D8" s="34">
        <f t="shared" si="0"/>
        <v>30</v>
      </c>
      <c r="F8" s="34">
        <v>20</v>
      </c>
      <c r="G8" s="34">
        <v>36</v>
      </c>
      <c r="H8" s="37">
        <v>0.23841059602649006</v>
      </c>
    </row>
    <row r="9" spans="2:8" ht="15">
      <c r="B9" s="33">
        <v>6</v>
      </c>
      <c r="C9" s="33">
        <v>25</v>
      </c>
      <c r="D9" s="33">
        <f t="shared" si="0"/>
        <v>24</v>
      </c>
      <c r="F9" s="33">
        <v>25</v>
      </c>
      <c r="G9" s="33">
        <v>21</v>
      </c>
      <c r="H9" s="36">
        <v>0.1390728476821192</v>
      </c>
    </row>
    <row r="10" spans="2:8" ht="15">
      <c r="B10" s="33">
        <v>6</v>
      </c>
      <c r="C10" s="33">
        <v>30</v>
      </c>
      <c r="D10" s="33">
        <f t="shared" si="0"/>
        <v>20</v>
      </c>
      <c r="F10" s="33">
        <v>30</v>
      </c>
      <c r="G10" s="33">
        <v>4</v>
      </c>
      <c r="H10" s="36">
        <v>0.026490066225165563</v>
      </c>
    </row>
    <row r="11" spans="2:8" ht="15">
      <c r="B11" s="33">
        <v>6</v>
      </c>
      <c r="C11" s="35" t="s">
        <v>254</v>
      </c>
      <c r="D11" s="35" t="s">
        <v>273</v>
      </c>
      <c r="F11" s="35" t="s">
        <v>254</v>
      </c>
      <c r="G11" s="35">
        <v>3</v>
      </c>
      <c r="H11" s="38">
        <v>0.019867549668874173</v>
      </c>
    </row>
    <row r="12" spans="2:8" ht="15">
      <c r="B12" s="15"/>
      <c r="C12" s="15"/>
      <c r="D12" s="15"/>
      <c r="F12" s="15"/>
      <c r="G12" s="32">
        <v>151</v>
      </c>
      <c r="H12" s="90">
        <v>1</v>
      </c>
    </row>
    <row r="15" ht="44.25" customHeight="1"/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D10" sqref="D10"/>
    </sheetView>
  </sheetViews>
  <sheetFormatPr defaultColWidth="11.421875" defaultRowHeight="15"/>
  <sheetData>
    <row r="2" spans="2:4" ht="45" customHeight="1">
      <c r="B2" s="94" t="s">
        <v>261</v>
      </c>
      <c r="C2" s="94"/>
      <c r="D2" s="94"/>
    </row>
    <row r="3" spans="2:4" ht="15">
      <c r="B3" s="32" t="s">
        <v>258</v>
      </c>
      <c r="C3" s="32" t="s">
        <v>259</v>
      </c>
      <c r="D3" s="32" t="s">
        <v>260</v>
      </c>
    </row>
    <row r="4" spans="2:4" ht="15">
      <c r="B4" s="89" t="s">
        <v>267</v>
      </c>
      <c r="C4" s="89" t="s">
        <v>274</v>
      </c>
      <c r="D4" s="89" t="s">
        <v>275</v>
      </c>
    </row>
    <row r="5" spans="2:4" ht="15">
      <c r="B5" s="91">
        <f>+B6-0.5</f>
        <v>2.5</v>
      </c>
      <c r="C5" s="33">
        <v>20</v>
      </c>
      <c r="D5" s="91">
        <f>(100/C5)*B5</f>
        <v>12.5</v>
      </c>
    </row>
    <row r="6" spans="2:4" ht="15">
      <c r="B6" s="91">
        <f>+B7-0.5</f>
        <v>3</v>
      </c>
      <c r="C6" s="33">
        <v>20</v>
      </c>
      <c r="D6" s="91">
        <f>(100/C6)*B6</f>
        <v>15</v>
      </c>
    </row>
    <row r="7" spans="2:4" ht="15">
      <c r="B7" s="92">
        <v>3.5</v>
      </c>
      <c r="C7" s="34">
        <v>20</v>
      </c>
      <c r="D7" s="92">
        <f>(100/C7)*B7</f>
        <v>17.5</v>
      </c>
    </row>
    <row r="8" spans="2:4" ht="15">
      <c r="B8" s="92">
        <f>+B7+0.5</f>
        <v>4</v>
      </c>
      <c r="C8" s="34">
        <v>20</v>
      </c>
      <c r="D8" s="92">
        <f>(100/C8)*B8</f>
        <v>20</v>
      </c>
    </row>
    <row r="9" spans="2:4" ht="15">
      <c r="B9" s="91">
        <f>+B8+0.5</f>
        <v>4.5</v>
      </c>
      <c r="C9" s="33">
        <v>20</v>
      </c>
      <c r="D9" s="91">
        <f>(100/C9)*B9</f>
        <v>22.5</v>
      </c>
    </row>
    <row r="10" spans="2:4" ht="15">
      <c r="B10" s="91">
        <f>+B9+0.5</f>
        <v>5</v>
      </c>
      <c r="C10" s="33">
        <v>20</v>
      </c>
      <c r="D10" s="91">
        <f>(100/C10)*B10</f>
        <v>25</v>
      </c>
    </row>
    <row r="11" spans="2:4" ht="15">
      <c r="B11" s="91">
        <f>+B10+0.5</f>
        <v>5.5</v>
      </c>
      <c r="C11" s="35">
        <v>20</v>
      </c>
      <c r="D11" s="93">
        <f>(100/C11)*B11</f>
        <v>27.5</v>
      </c>
    </row>
    <row r="12" spans="2:4" ht="15">
      <c r="B12" s="15"/>
      <c r="C12" s="15"/>
      <c r="D12" s="15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Vega Ganoza</dc:creator>
  <cp:keywords/>
  <dc:description/>
  <cp:lastModifiedBy>Juan Vega Ganoza</cp:lastModifiedBy>
  <dcterms:created xsi:type="dcterms:W3CDTF">2011-02-22T17:27:42Z</dcterms:created>
  <dcterms:modified xsi:type="dcterms:W3CDTF">2011-02-23T13:53:46Z</dcterms:modified>
  <cp:category/>
  <cp:version/>
  <cp:contentType/>
  <cp:contentStatus/>
</cp:coreProperties>
</file>